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</definedNames>
  <calcPr calcMode="manual" fullCalcOnLoad="1"/>
</workbook>
</file>

<file path=xl/sharedStrings.xml><?xml version="1.0" encoding="utf-8"?>
<sst xmlns="http://schemas.openxmlformats.org/spreadsheetml/2006/main" count="190" uniqueCount="81">
  <si>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</si>
  <si>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</si>
  <si>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</si>
  <si>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</si>
  <si>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</si>
  <si>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</si>
  <si>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</si>
  <si>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</si>
  <si>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</si>
  <si>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</si>
  <si>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</si>
  <si>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</si>
  <si>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</si>
  <si>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</si>
  <si>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</si>
  <si>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</si>
  <si>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</si>
  <si>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</si>
  <si>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</si>
  <si>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</si>
  <si>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</si>
  <si>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</si>
  <si>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</si>
  <si>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</si>
  <si>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</si>
  <si>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</si>
  <si>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</si>
  <si>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</si>
  <si>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</si>
  <si>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</si>
  <si>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</si>
  <si>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</si>
  <si>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</si>
  <si>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</si>
  <si>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</si>
  <si>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</si>
  <si>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</si>
  <si>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</si>
  <si>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</si>
  <si>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</si>
  <si>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</si>
  <si>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</si>
  <si>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</si>
  <si>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</si>
  <si>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</si>
  <si>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</si>
  <si>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</si>
  <si>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</si>
  <si>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 жилые дома благоустроенные без центрального отопления и газоснабжения</t>
  </si>
  <si>
    <t>деревянные благоустроенные жилые дома без газоснабжения</t>
  </si>
  <si>
    <t>к Извещению о проведении</t>
  </si>
  <si>
    <t xml:space="preserve">открытого конкурса и </t>
  </si>
  <si>
    <t>конкурсной документации</t>
  </si>
  <si>
    <t xml:space="preserve">Жилой район  Ломоносовский территориальный округ 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</si>
  <si>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</si>
  <si>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</si>
  <si>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</si>
  <si>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</si>
  <si>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</si>
  <si>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ул. Шабалина д.7</t>
  </si>
  <si>
    <t>ул. Котласская д.14</t>
  </si>
  <si>
    <t>ул. Северодсвинская д.78</t>
  </si>
  <si>
    <t>ул. Котласская д.7</t>
  </si>
  <si>
    <t>ул. Розы Люксембург д.75</t>
  </si>
  <si>
    <t>ул. Шабалина д.14</t>
  </si>
  <si>
    <t>ул. Шабалина д.16</t>
  </si>
  <si>
    <t>ул. Северодвиснкая д.23</t>
  </si>
  <si>
    <t>Северодвинская  д.69</t>
  </si>
  <si>
    <t>ул. Шабалина д.8</t>
  </si>
  <si>
    <t>ул. Розы Люксембург д.74</t>
  </si>
  <si>
    <t>пр. Новгородский д.50</t>
  </si>
  <si>
    <t>ул. Розы Люксембург д.44</t>
  </si>
  <si>
    <t>ул. Шабалина д.9</t>
  </si>
  <si>
    <t>ул. Розы Люксембург д.46 кор.2</t>
  </si>
  <si>
    <t>ул. Розы Люксембург д.73 кор.2</t>
  </si>
  <si>
    <t>ул. Северодвинская д.76</t>
  </si>
  <si>
    <t>пер. Водников д.4</t>
  </si>
  <si>
    <t>Приложение № 2</t>
  </si>
  <si>
    <t>Лот №4</t>
  </si>
  <si>
    <t xml:space="preserve">деревянные благоустроенные жилые дома </t>
  </si>
  <si>
    <t>деревянные  жилые дома МВК /износ более 65%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</si>
</sst>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vertical="top"/>
    </xf>
    <xf numFmtId="4" fontId="9" fillId="33" borderId="10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0"/>
  <sheetViews>
    <sheetView tabSelected="1" view="pageBreakPreview" zoomScale="106" zoomScaleSheetLayoutView="106" zoomScalePageLayoutView="0" workbookViewId="0" topLeftCell="A1">
      <pane xSplit="6" ySplit="9" topLeftCell="AH3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AK40"/>
    </sheetView>
  </sheetViews>
  <sheetFormatPr defaultColWidth="9.00390625" defaultRowHeight="12.75"/>
  <cols>
    <col min="1" max="5" width="9.125" style="1" customWidth="1"/>
    <col min="6" max="6" width="15.2539062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875" style="18" customWidth="1"/>
    <col min="13" max="13" width="21.00390625" style="18" customWidth="1"/>
    <col min="14" max="14" width="6.75390625" style="18" hidden="1" customWidth="1"/>
    <col min="15" max="15" width="5.75390625" style="18" customWidth="1"/>
    <col min="16" max="16" width="9.75390625" style="18" customWidth="1"/>
    <col min="17" max="20" width="6.75390625" style="18" customWidth="1"/>
    <col min="21" max="21" width="21.00390625" style="18" customWidth="1"/>
    <col min="22" max="22" width="5.75390625" style="18" customWidth="1"/>
    <col min="23" max="23" width="9.25390625" style="18" customWidth="1"/>
    <col min="24" max="24" width="8.875" style="18" bestFit="1" customWidth="1"/>
    <col min="25" max="25" width="21.00390625" style="18" customWidth="1"/>
    <col min="26" max="26" width="6.75390625" style="18" hidden="1" customWidth="1"/>
    <col min="27" max="27" width="5.75390625" style="18" customWidth="1"/>
    <col min="28" max="28" width="9.625" style="18" customWidth="1"/>
    <col min="29" max="29" width="9.25390625" style="18" customWidth="1"/>
    <col min="30" max="30" width="9.375" style="18" customWidth="1"/>
    <col min="31" max="31" width="8.75390625" style="18" customWidth="1"/>
    <col min="32" max="32" width="9.375" style="18" customWidth="1"/>
    <col min="33" max="33" width="8.75390625" style="18" customWidth="1"/>
    <col min="34" max="34" width="16.00390625" style="1" customWidth="1"/>
    <col min="35" max="37" width="9.125" style="1" customWidth="1"/>
    <col min="38" max="38" width="11.00390625" style="1" bestFit="1" customWidth="1"/>
    <col min="39" max="88" width="9.125" style="1" customWidth="1"/>
  </cols>
  <sheetData>
    <row r="1" spans="1:25" ht="16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/>
      <c r="K1" s="53"/>
      <c r="L1"/>
      <c r="M1"/>
      <c r="N1" s="53"/>
      <c r="O1" t="s">
        <v>77</v>
      </c>
      <c r="P1" s="53"/>
      <c r="Q1"/>
      <c r="R1"/>
      <c r="S1"/>
      <c r="T1" s="53"/>
      <c r="U1"/>
      <c r="V1"/>
      <c r="W1" s="53"/>
      <c r="X1"/>
      <c r="Y1" s="53"/>
    </row>
    <row r="2" spans="1:25" ht="16.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/>
      <c r="K2" s="53"/>
      <c r="L2"/>
      <c r="M2"/>
      <c r="N2" s="53"/>
      <c r="O2" t="s">
        <v>50</v>
      </c>
      <c r="P2" s="53"/>
      <c r="Q2"/>
      <c r="R2"/>
      <c r="S2"/>
      <c r="T2" s="53"/>
      <c r="U2"/>
      <c r="V2"/>
      <c r="W2" s="53"/>
      <c r="X2"/>
      <c r="Y2" s="53"/>
    </row>
    <row r="3" spans="1:25" ht="16.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/>
      <c r="K3" s="53"/>
      <c r="L3"/>
      <c r="M3"/>
      <c r="N3" s="53"/>
      <c r="O3" t="s">
        <v>51</v>
      </c>
      <c r="P3" s="53"/>
      <c r="Q3"/>
      <c r="R3"/>
      <c r="S3"/>
      <c r="T3" s="53"/>
      <c r="U3"/>
      <c r="V3"/>
      <c r="W3" s="53"/>
      <c r="X3"/>
      <c r="Y3" s="53"/>
    </row>
    <row r="4" spans="1:25" ht="16.5" customHeight="1">
      <c r="A4" s="62" t="s">
        <v>28</v>
      </c>
      <c r="B4" s="62"/>
      <c r="C4" s="62"/>
      <c r="D4" s="62"/>
      <c r="E4" s="62"/>
      <c r="F4" s="62"/>
      <c r="G4" s="62"/>
      <c r="H4" s="62"/>
      <c r="I4" s="62"/>
      <c r="J4"/>
      <c r="K4" s="53"/>
      <c r="L4"/>
      <c r="M4"/>
      <c r="N4" s="53"/>
      <c r="O4" t="s">
        <v>52</v>
      </c>
      <c r="P4" s="53"/>
      <c r="Q4"/>
      <c r="R4"/>
      <c r="S4"/>
      <c r="T4" s="53"/>
      <c r="U4"/>
      <c r="V4"/>
      <c r="W4" s="53"/>
      <c r="X4"/>
      <c r="Y4" s="53"/>
    </row>
    <row r="5" spans="1:33" ht="16.5" customHeight="1">
      <c r="A5" s="2"/>
      <c r="B5" s="2"/>
      <c r="C5" s="2"/>
      <c r="D5" s="2"/>
      <c r="E5" s="2"/>
      <c r="F5" s="2"/>
      <c r="G5" s="2"/>
      <c r="H5" s="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2" ht="12.75">
      <c r="A6" s="3" t="s">
        <v>78</v>
      </c>
      <c r="B6" s="3" t="s">
        <v>53</v>
      </c>
    </row>
    <row r="7" spans="1:33" ht="18" customHeight="1">
      <c r="A7" s="59" t="s">
        <v>3</v>
      </c>
      <c r="B7" s="59"/>
      <c r="C7" s="59"/>
      <c r="D7" s="59"/>
      <c r="E7" s="59"/>
      <c r="F7" s="59"/>
      <c r="G7" s="57" t="s">
        <v>27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</row>
    <row r="8" spans="1:92" s="43" customFormat="1" ht="35.25" customHeight="1">
      <c r="A8" s="59"/>
      <c r="B8" s="59"/>
      <c r="C8" s="59"/>
      <c r="D8" s="59"/>
      <c r="E8" s="59"/>
      <c r="F8" s="60"/>
      <c r="G8" s="54" t="s">
        <v>49</v>
      </c>
      <c r="H8" s="55"/>
      <c r="I8" s="55"/>
      <c r="J8" s="55"/>
      <c r="K8" s="55"/>
      <c r="L8" s="55"/>
      <c r="M8" s="54" t="s">
        <v>42</v>
      </c>
      <c r="N8" s="55"/>
      <c r="O8" s="55"/>
      <c r="P8" s="55"/>
      <c r="Q8" s="55"/>
      <c r="R8" s="55"/>
      <c r="S8" s="55"/>
      <c r="T8" s="55"/>
      <c r="U8" s="55" t="s">
        <v>48</v>
      </c>
      <c r="V8" s="55"/>
      <c r="W8" s="55"/>
      <c r="X8" s="55"/>
      <c r="Y8" s="54" t="s">
        <v>79</v>
      </c>
      <c r="Z8" s="55"/>
      <c r="AA8" s="55"/>
      <c r="AB8" s="55"/>
      <c r="AC8" s="55"/>
      <c r="AD8" s="55"/>
      <c r="AE8" s="55"/>
      <c r="AF8" s="55"/>
      <c r="AG8" s="55"/>
      <c r="AH8" s="54" t="s">
        <v>80</v>
      </c>
      <c r="AI8" s="55"/>
      <c r="AJ8" s="55"/>
      <c r="AK8" s="5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37" s="5" customFormat="1" ht="56.25">
      <c r="A9" s="59"/>
      <c r="B9" s="59"/>
      <c r="C9" s="59"/>
      <c r="D9" s="59"/>
      <c r="E9" s="59"/>
      <c r="F9" s="59"/>
      <c r="G9" s="31" t="s">
        <v>4</v>
      </c>
      <c r="H9" s="32" t="s">
        <v>5</v>
      </c>
      <c r="I9" s="32" t="s">
        <v>6</v>
      </c>
      <c r="J9" s="44" t="s">
        <v>59</v>
      </c>
      <c r="K9" s="44" t="s">
        <v>60</v>
      </c>
      <c r="L9" s="44" t="s">
        <v>61</v>
      </c>
      <c r="M9" s="31" t="s">
        <v>4</v>
      </c>
      <c r="N9" s="32" t="s">
        <v>5</v>
      </c>
      <c r="O9" s="32" t="s">
        <v>6</v>
      </c>
      <c r="P9" s="32" t="s">
        <v>62</v>
      </c>
      <c r="Q9" s="32" t="s">
        <v>63</v>
      </c>
      <c r="R9" s="32" t="s">
        <v>64</v>
      </c>
      <c r="S9" s="32" t="s">
        <v>65</v>
      </c>
      <c r="T9" s="32" t="s">
        <v>66</v>
      </c>
      <c r="U9" s="31" t="s">
        <v>4</v>
      </c>
      <c r="V9" s="32" t="s">
        <v>6</v>
      </c>
      <c r="W9" s="32" t="s">
        <v>67</v>
      </c>
      <c r="X9" s="32" t="s">
        <v>68</v>
      </c>
      <c r="Y9" s="31" t="s">
        <v>4</v>
      </c>
      <c r="Z9" s="32" t="s">
        <v>5</v>
      </c>
      <c r="AA9" s="32" t="s">
        <v>6</v>
      </c>
      <c r="AB9" s="32" t="s">
        <v>69</v>
      </c>
      <c r="AC9" s="32" t="s">
        <v>70</v>
      </c>
      <c r="AD9" s="32" t="s">
        <v>71</v>
      </c>
      <c r="AE9" s="32" t="s">
        <v>72</v>
      </c>
      <c r="AF9" s="32" t="s">
        <v>73</v>
      </c>
      <c r="AG9" s="32" t="s">
        <v>74</v>
      </c>
      <c r="AH9" s="31" t="s">
        <v>4</v>
      </c>
      <c r="AI9" s="32" t="s">
        <v>6</v>
      </c>
      <c r="AJ9" s="32" t="s">
        <v>75</v>
      </c>
      <c r="AK9" s="32" t="s">
        <v>76</v>
      </c>
    </row>
    <row r="10" spans="1:92" ht="12.75">
      <c r="A10" s="61" t="s">
        <v>7</v>
      </c>
      <c r="B10" s="61"/>
      <c r="C10" s="61"/>
      <c r="D10" s="61"/>
      <c r="E10" s="61"/>
      <c r="F10" s="61"/>
      <c r="G10" s="7"/>
      <c r="H10" s="8">
        <f>SUM(H11:H14)</f>
        <v>0</v>
      </c>
      <c r="I10" s="33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7"/>
      <c r="N10" s="20">
        <f>SUM(N11:N14)</f>
        <v>0</v>
      </c>
      <c r="O10" s="38">
        <f aca="true" t="shared" si="0" ref="O10:T10">SUM(O11:O14)</f>
        <v>0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6">
        <f t="shared" si="0"/>
        <v>0</v>
      </c>
      <c r="U10" s="7"/>
      <c r="V10" s="38">
        <f>SUM(V11:V14)</f>
        <v>0</v>
      </c>
      <c r="W10" s="21">
        <f>SUM(W11:W14)</f>
        <v>0</v>
      </c>
      <c r="X10" s="21">
        <f>SUM(X11:X14)</f>
        <v>0</v>
      </c>
      <c r="Y10" s="7"/>
      <c r="Z10" s="20">
        <f>SUM(Z11:Z14)</f>
        <v>0</v>
      </c>
      <c r="AA10" s="33">
        <f>SUM(AA11:AA14)</f>
        <v>0</v>
      </c>
      <c r="AB10" s="21">
        <f aca="true" t="shared" si="1" ref="AB10:AG10">SUM(AB11:AB14)</f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1">
        <f t="shared" si="1"/>
        <v>0</v>
      </c>
      <c r="AG10" s="21">
        <f t="shared" si="1"/>
        <v>0</v>
      </c>
      <c r="AH10" s="7"/>
      <c r="AI10" s="33">
        <f>SUM(AI11:AI14)</f>
        <v>0</v>
      </c>
      <c r="AJ10" s="21">
        <f>SUM(AJ11:AJ14)</f>
        <v>0</v>
      </c>
      <c r="AK10" s="21">
        <f>SUM(AK11:AK14)</f>
        <v>0</v>
      </c>
      <c r="CK10" s="1"/>
      <c r="CL10" s="1"/>
      <c r="CM10" s="1"/>
      <c r="CN10" s="1"/>
    </row>
    <row r="11" spans="1:92" ht="12.75">
      <c r="A11" s="56" t="s">
        <v>8</v>
      </c>
      <c r="B11" s="56"/>
      <c r="C11" s="56"/>
      <c r="D11" s="56"/>
      <c r="E11" s="56"/>
      <c r="F11" s="56"/>
      <c r="G11" s="9" t="s">
        <v>9</v>
      </c>
      <c r="H11" s="10">
        <v>0</v>
      </c>
      <c r="I11" s="12">
        <v>0</v>
      </c>
      <c r="J11" s="23">
        <f>$H$40*$H$11/100*12*J39</f>
        <v>0</v>
      </c>
      <c r="K11" s="23">
        <f>$H$40*$H$11/100*12*K39</f>
        <v>0</v>
      </c>
      <c r="L11" s="23">
        <f>$H$40*$H$11/100*12*L39</f>
        <v>0</v>
      </c>
      <c r="M11" s="9" t="s">
        <v>9</v>
      </c>
      <c r="N11" s="22">
        <v>0</v>
      </c>
      <c r="O11" s="39">
        <v>0</v>
      </c>
      <c r="P11" s="42">
        <f>$H$40*$H$11/100*12*P39</f>
        <v>0</v>
      </c>
      <c r="Q11" s="42">
        <f>$H$40*$H$11/100*12*Q39</f>
        <v>0</v>
      </c>
      <c r="R11" s="42">
        <f>$H$40*$H$11/100*12*R39</f>
        <v>0</v>
      </c>
      <c r="S11" s="42">
        <f>$H$40*$H$11/100*12*S39</f>
        <v>0</v>
      </c>
      <c r="T11" s="42">
        <f>$H$40*$H$11/100*12*T39</f>
        <v>0</v>
      </c>
      <c r="U11" s="9" t="s">
        <v>9</v>
      </c>
      <c r="V11" s="39">
        <v>0</v>
      </c>
      <c r="W11" s="23">
        <f>$H$40*$H$11/100*12*W39</f>
        <v>0</v>
      </c>
      <c r="X11" s="23">
        <f>$H$40*$H$11/100*12*X39</f>
        <v>0</v>
      </c>
      <c r="Y11" s="9" t="s">
        <v>9</v>
      </c>
      <c r="Z11" s="22">
        <v>0</v>
      </c>
      <c r="AA11" s="12">
        <v>0</v>
      </c>
      <c r="AB11" s="23">
        <f aca="true" t="shared" si="2" ref="AB11:AG11">$H$40*$H$11/100*12*AB39</f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  <c r="AG11" s="23">
        <f t="shared" si="2"/>
        <v>0</v>
      </c>
      <c r="AH11" s="9" t="s">
        <v>9</v>
      </c>
      <c r="AI11" s="12">
        <v>0</v>
      </c>
      <c r="AJ11" s="23">
        <f>$H$40*$H$11/100*12*AJ39</f>
        <v>0</v>
      </c>
      <c r="AK11" s="23">
        <f>$H$40*$H$11/100*12*AK39</f>
        <v>0</v>
      </c>
      <c r="CK11" s="1"/>
      <c r="CL11" s="1"/>
      <c r="CM11" s="1"/>
      <c r="CN11" s="1"/>
    </row>
    <row r="12" spans="1:92" ht="12.75">
      <c r="A12" s="56" t="s">
        <v>10</v>
      </c>
      <c r="B12" s="56"/>
      <c r="C12" s="56"/>
      <c r="D12" s="56"/>
      <c r="E12" s="56"/>
      <c r="F12" s="56"/>
      <c r="G12" s="9" t="s">
        <v>9</v>
      </c>
      <c r="H12" s="10">
        <v>0</v>
      </c>
      <c r="I12" s="12">
        <v>0</v>
      </c>
      <c r="J12" s="23">
        <v>0</v>
      </c>
      <c r="K12" s="23">
        <v>0</v>
      </c>
      <c r="L12" s="23">
        <v>0</v>
      </c>
      <c r="M12" s="9" t="s">
        <v>9</v>
      </c>
      <c r="N12" s="22">
        <v>0</v>
      </c>
      <c r="O12" s="39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9" t="s">
        <v>9</v>
      </c>
      <c r="V12" s="39">
        <v>0</v>
      </c>
      <c r="W12" s="23">
        <v>0</v>
      </c>
      <c r="X12" s="23">
        <v>0</v>
      </c>
      <c r="Y12" s="9" t="s">
        <v>9</v>
      </c>
      <c r="Z12" s="22">
        <v>0</v>
      </c>
      <c r="AA12" s="12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9" t="s">
        <v>9</v>
      </c>
      <c r="AI12" s="12">
        <v>0</v>
      </c>
      <c r="AJ12" s="23">
        <v>0</v>
      </c>
      <c r="AK12" s="23">
        <v>0</v>
      </c>
      <c r="CK12" s="1"/>
      <c r="CL12" s="1"/>
      <c r="CM12" s="1"/>
      <c r="CN12" s="1"/>
    </row>
    <row r="13" spans="1:92" ht="12.75">
      <c r="A13" s="56" t="s">
        <v>11</v>
      </c>
      <c r="B13" s="56"/>
      <c r="C13" s="56"/>
      <c r="D13" s="56"/>
      <c r="E13" s="56"/>
      <c r="F13" s="56"/>
      <c r="G13" s="9" t="s">
        <v>9</v>
      </c>
      <c r="H13" s="10">
        <v>0</v>
      </c>
      <c r="I13" s="12">
        <v>0</v>
      </c>
      <c r="J13" s="23">
        <v>0</v>
      </c>
      <c r="K13" s="23">
        <v>0</v>
      </c>
      <c r="L13" s="23">
        <v>0</v>
      </c>
      <c r="M13" s="9" t="s">
        <v>9</v>
      </c>
      <c r="N13" s="22">
        <v>0</v>
      </c>
      <c r="O13" s="39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9" t="s">
        <v>9</v>
      </c>
      <c r="V13" s="39">
        <v>0</v>
      </c>
      <c r="W13" s="23">
        <v>0</v>
      </c>
      <c r="X13" s="23">
        <v>0</v>
      </c>
      <c r="Y13" s="9" t="s">
        <v>9</v>
      </c>
      <c r="Z13" s="22">
        <v>0</v>
      </c>
      <c r="AA13" s="12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9" t="s">
        <v>9</v>
      </c>
      <c r="AI13" s="12">
        <v>0</v>
      </c>
      <c r="AJ13" s="23">
        <v>0</v>
      </c>
      <c r="AK13" s="23">
        <v>0</v>
      </c>
      <c r="CK13" s="1"/>
      <c r="CL13" s="1"/>
      <c r="CM13" s="1"/>
      <c r="CN13" s="1"/>
    </row>
    <row r="14" spans="1:92" ht="12.75">
      <c r="A14" s="56" t="s">
        <v>12</v>
      </c>
      <c r="B14" s="56"/>
      <c r="C14" s="56"/>
      <c r="D14" s="56"/>
      <c r="E14" s="56"/>
      <c r="F14" s="56"/>
      <c r="G14" s="9" t="s">
        <v>13</v>
      </c>
      <c r="H14" s="10">
        <v>0</v>
      </c>
      <c r="I14" s="12">
        <v>0</v>
      </c>
      <c r="J14" s="23">
        <v>0</v>
      </c>
      <c r="K14" s="23">
        <v>0</v>
      </c>
      <c r="L14" s="23">
        <v>0</v>
      </c>
      <c r="M14" s="9" t="s">
        <v>13</v>
      </c>
      <c r="N14" s="22">
        <v>0</v>
      </c>
      <c r="O14" s="39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9" t="s">
        <v>13</v>
      </c>
      <c r="V14" s="39">
        <v>0</v>
      </c>
      <c r="W14" s="23">
        <v>0</v>
      </c>
      <c r="X14" s="23">
        <v>0</v>
      </c>
      <c r="Y14" s="9" t="s">
        <v>13</v>
      </c>
      <c r="Z14" s="22">
        <v>0</v>
      </c>
      <c r="AA14" s="12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9" t="s">
        <v>13</v>
      </c>
      <c r="AI14" s="12">
        <v>0</v>
      </c>
      <c r="AJ14" s="23">
        <v>0</v>
      </c>
      <c r="AK14" s="23">
        <v>0</v>
      </c>
      <c r="CK14" s="1"/>
      <c r="CL14" s="1"/>
      <c r="CM14" s="1"/>
      <c r="CN14" s="1"/>
    </row>
    <row r="15" spans="1:92" ht="23.25" customHeight="1">
      <c r="A15" s="63" t="s">
        <v>14</v>
      </c>
      <c r="B15" s="63"/>
      <c r="C15" s="63"/>
      <c r="D15" s="63"/>
      <c r="E15" s="63"/>
      <c r="F15" s="63"/>
      <c r="G15" s="11"/>
      <c r="H15" s="8">
        <f>SUM(H16:H21)</f>
        <v>51.41294050776808</v>
      </c>
      <c r="I15" s="33">
        <f>SUM(I16:I23)</f>
        <v>5.050000000000001</v>
      </c>
      <c r="J15" s="20">
        <f>SUM(J16:J23)</f>
        <v>27918.42</v>
      </c>
      <c r="K15" s="20">
        <f>SUM(K16:K23)</f>
        <v>29706.120000000003</v>
      </c>
      <c r="L15" s="20">
        <f>SUM(L16:L23)</f>
        <v>28918.32</v>
      </c>
      <c r="M15" s="11"/>
      <c r="N15" s="20">
        <f>SUM(N16:N21)</f>
        <v>51.41294050776808</v>
      </c>
      <c r="O15" s="38">
        <f aca="true" t="shared" si="3" ref="O15:T15">SUM(O16:O23)</f>
        <v>5.050000000000001</v>
      </c>
      <c r="P15" s="46">
        <f t="shared" si="3"/>
        <v>29948.520000000004</v>
      </c>
      <c r="Q15" s="46">
        <f t="shared" si="3"/>
        <v>30324.24</v>
      </c>
      <c r="R15" s="46">
        <f t="shared" si="3"/>
        <v>24936.9</v>
      </c>
      <c r="S15" s="46">
        <f t="shared" si="3"/>
        <v>24736.920000000002</v>
      </c>
      <c r="T15" s="46">
        <f t="shared" si="3"/>
        <v>70653.54000000001</v>
      </c>
      <c r="U15" s="11"/>
      <c r="V15" s="38">
        <f>SUM(V16:V23)</f>
        <v>5.050000000000001</v>
      </c>
      <c r="W15" s="20">
        <f>SUM(W16:W23)</f>
        <v>24985.380000000005</v>
      </c>
      <c r="X15" s="21">
        <f>SUM(X16:X23)</f>
        <v>25039.920000000002</v>
      </c>
      <c r="Y15" s="11"/>
      <c r="Z15" s="20">
        <f>SUM(Z16:Z21)</f>
        <v>51.41294050776808</v>
      </c>
      <c r="AA15" s="33">
        <f aca="true" t="shared" si="4" ref="AA15:AG15">SUM(AA16:AA23)</f>
        <v>5.050000000000001</v>
      </c>
      <c r="AB15" s="20">
        <f t="shared" si="4"/>
        <v>44734.920000000006</v>
      </c>
      <c r="AC15" s="20">
        <f t="shared" si="4"/>
        <v>19210.200000000004</v>
      </c>
      <c r="AD15" s="20">
        <f t="shared" si="4"/>
        <v>48637.56</v>
      </c>
      <c r="AE15" s="20">
        <f t="shared" si="4"/>
        <v>28566.84</v>
      </c>
      <c r="AF15" s="20">
        <f t="shared" si="4"/>
        <v>42516.96000000001</v>
      </c>
      <c r="AG15" s="20">
        <f t="shared" si="4"/>
        <v>34857.12000000001</v>
      </c>
      <c r="AH15" s="11"/>
      <c r="AI15" s="33">
        <f>SUM(AI16:AI23)</f>
        <v>5.07</v>
      </c>
      <c r="AJ15" s="20">
        <f>SUM(AJ16:AJ23)</f>
        <v>30815.46</v>
      </c>
      <c r="AK15" s="20">
        <f>SUM(AK16:AK23)</f>
        <v>35548.812</v>
      </c>
      <c r="CK15" s="1"/>
      <c r="CL15" s="1"/>
      <c r="CM15" s="1"/>
      <c r="CN15" s="1"/>
    </row>
    <row r="16" spans="1:92" ht="12.75">
      <c r="A16" s="56" t="s">
        <v>15</v>
      </c>
      <c r="B16" s="56"/>
      <c r="C16" s="56"/>
      <c r="D16" s="56"/>
      <c r="E16" s="56"/>
      <c r="F16" s="56"/>
      <c r="G16" s="9" t="s">
        <v>54</v>
      </c>
      <c r="H16" s="12">
        <v>0.7598226127320953</v>
      </c>
      <c r="I16" s="12">
        <v>0.19</v>
      </c>
      <c r="J16" s="23">
        <f>$I$16*J39*$B$45</f>
        <v>1050.396</v>
      </c>
      <c r="K16" s="23">
        <f>$I$16*K39*$B$45</f>
        <v>1117.656</v>
      </c>
      <c r="L16" s="23">
        <f>$I$16*L39*$B$45</f>
        <v>1088.0159999999998</v>
      </c>
      <c r="M16" s="9" t="s">
        <v>54</v>
      </c>
      <c r="N16" s="22">
        <v>0.7598226127320953</v>
      </c>
      <c r="O16" s="39">
        <v>0.19</v>
      </c>
      <c r="P16" s="42">
        <f>$V$16*P39*$B$45</f>
        <v>1126.7759999999998</v>
      </c>
      <c r="Q16" s="42">
        <f>$V$16*Q39*$B$45</f>
        <v>1140.9119999999998</v>
      </c>
      <c r="R16" s="42">
        <f>$V$16*R39*$B$45</f>
        <v>938.22</v>
      </c>
      <c r="S16" s="42">
        <f>$V$16*S39*$B$45</f>
        <v>930.6959999999999</v>
      </c>
      <c r="T16" s="42">
        <f>$V$16*T39*$B$45</f>
        <v>2658.2520000000004</v>
      </c>
      <c r="U16" s="9" t="s">
        <v>54</v>
      </c>
      <c r="V16" s="39">
        <v>0.19</v>
      </c>
      <c r="W16" s="23">
        <f>$V$16*W39*$B$45</f>
        <v>940.0440000000001</v>
      </c>
      <c r="X16" s="23">
        <f>$V$16*X39*$B$45</f>
        <v>942.096</v>
      </c>
      <c r="Y16" s="9" t="s">
        <v>54</v>
      </c>
      <c r="Z16" s="22">
        <v>0.7598226127320953</v>
      </c>
      <c r="AA16" s="12">
        <v>0.19</v>
      </c>
      <c r="AB16" s="23">
        <f aca="true" t="shared" si="5" ref="AB16:AG16">$AA$16*$B$45*AB39</f>
        <v>1683.0960000000002</v>
      </c>
      <c r="AC16" s="23">
        <f>$AA$16*$B$45*AC39</f>
        <v>722.7600000000001</v>
      </c>
      <c r="AD16" s="23">
        <f t="shared" si="5"/>
        <v>1829.9280000000003</v>
      </c>
      <c r="AE16" s="23">
        <f t="shared" si="5"/>
        <v>1074.7920000000001</v>
      </c>
      <c r="AF16" s="23">
        <f t="shared" si="5"/>
        <v>1599.6480000000001</v>
      </c>
      <c r="AG16" s="23">
        <f t="shared" si="5"/>
        <v>1311.4560000000004</v>
      </c>
      <c r="AH16" s="9" t="s">
        <v>54</v>
      </c>
      <c r="AI16" s="12">
        <v>0.19</v>
      </c>
      <c r="AJ16" s="23">
        <f>$AI$16*$B$45*AJ39</f>
        <v>1154.8200000000002</v>
      </c>
      <c r="AK16" s="23">
        <f>$AI$16*$B$45*AK39</f>
        <v>1332.204</v>
      </c>
      <c r="CK16" s="1"/>
      <c r="CL16" s="1"/>
      <c r="CM16" s="1"/>
      <c r="CN16" s="1"/>
    </row>
    <row r="17" spans="1:92" ht="12.75">
      <c r="A17" s="56" t="s">
        <v>16</v>
      </c>
      <c r="B17" s="56"/>
      <c r="C17" s="56"/>
      <c r="D17" s="56"/>
      <c r="E17" s="56"/>
      <c r="F17" s="56"/>
      <c r="G17" s="9" t="s">
        <v>54</v>
      </c>
      <c r="H17" s="12">
        <v>6.63867871352785</v>
      </c>
      <c r="I17" s="12">
        <v>0.56</v>
      </c>
      <c r="J17" s="23">
        <f>$I$17*J39*$B$45</f>
        <v>3095.9040000000005</v>
      </c>
      <c r="K17" s="23">
        <f>$I$17*K39*$B$45</f>
        <v>3294.1440000000002</v>
      </c>
      <c r="L17" s="23">
        <f>$I$17*L39*$B$45</f>
        <v>3206.7840000000006</v>
      </c>
      <c r="M17" s="9" t="s">
        <v>54</v>
      </c>
      <c r="N17" s="22">
        <v>6.63867871352785</v>
      </c>
      <c r="O17" s="39">
        <v>0.56</v>
      </c>
      <c r="P17" s="42">
        <f>$V$17*P39*$B$45</f>
        <v>3321.0240000000003</v>
      </c>
      <c r="Q17" s="42">
        <f>$V$17*Q39*$B$45</f>
        <v>3362.688</v>
      </c>
      <c r="R17" s="42">
        <f>$V$17*R39*$B$45</f>
        <v>2765.28</v>
      </c>
      <c r="S17" s="42">
        <f>$V$17*S39*$B$45</f>
        <v>2743.1040000000003</v>
      </c>
      <c r="T17" s="42">
        <f>$V$17*T39*$B$45</f>
        <v>7834.848000000002</v>
      </c>
      <c r="U17" s="9" t="s">
        <v>54</v>
      </c>
      <c r="V17" s="39">
        <v>0.56</v>
      </c>
      <c r="W17" s="23">
        <f>$V$17*W39*$B$45</f>
        <v>2770.6560000000004</v>
      </c>
      <c r="X17" s="23">
        <f>$V$17*X39*$B$45</f>
        <v>2776.704</v>
      </c>
      <c r="Y17" s="9" t="s">
        <v>54</v>
      </c>
      <c r="Z17" s="22">
        <v>6.63867871352785</v>
      </c>
      <c r="AA17" s="12">
        <v>0.56</v>
      </c>
      <c r="AB17" s="23">
        <f aca="true" t="shared" si="6" ref="AB17:AG17">$AA$17*$B$45*AB39</f>
        <v>4960.704000000001</v>
      </c>
      <c r="AC17" s="23">
        <f t="shared" si="6"/>
        <v>2130.2400000000002</v>
      </c>
      <c r="AD17" s="23">
        <f t="shared" si="6"/>
        <v>5393.472000000001</v>
      </c>
      <c r="AE17" s="23">
        <f t="shared" si="6"/>
        <v>3167.808</v>
      </c>
      <c r="AF17" s="23">
        <f t="shared" si="6"/>
        <v>4714.752</v>
      </c>
      <c r="AG17" s="23">
        <f t="shared" si="6"/>
        <v>3865.3440000000005</v>
      </c>
      <c r="AH17" s="9" t="s">
        <v>54</v>
      </c>
      <c r="AI17" s="12">
        <v>0.36</v>
      </c>
      <c r="AJ17" s="23">
        <f>$AI$17*$B$45*AJ39</f>
        <v>2188.08</v>
      </c>
      <c r="AK17" s="23">
        <f>$AI$17*$B$45*AK39</f>
        <v>2524.176</v>
      </c>
      <c r="CK17" s="1"/>
      <c r="CL17" s="1"/>
      <c r="CM17" s="1"/>
      <c r="CN17" s="1"/>
    </row>
    <row r="18" spans="1:92" ht="12.75">
      <c r="A18" s="56" t="s">
        <v>17</v>
      </c>
      <c r="B18" s="56"/>
      <c r="C18" s="56"/>
      <c r="D18" s="56"/>
      <c r="E18" s="56"/>
      <c r="F18" s="56"/>
      <c r="G18" s="9" t="s">
        <v>54</v>
      </c>
      <c r="H18" s="12">
        <v>23.528449933686996</v>
      </c>
      <c r="I18" s="12">
        <v>0.37</v>
      </c>
      <c r="J18" s="23">
        <f>$I$18*J39*$B$45</f>
        <v>2045.508</v>
      </c>
      <c r="K18" s="23">
        <f>$I$18*K39*$B$45</f>
        <v>2176.488</v>
      </c>
      <c r="L18" s="23">
        <f>$I$18*L39*$B$45</f>
        <v>2118.768</v>
      </c>
      <c r="M18" s="9" t="s">
        <v>54</v>
      </c>
      <c r="N18" s="22">
        <v>23.528449933686996</v>
      </c>
      <c r="O18" s="39">
        <v>0.37</v>
      </c>
      <c r="P18" s="42">
        <f>$V$18*P39*$B$45</f>
        <v>2194.2479999999996</v>
      </c>
      <c r="Q18" s="42">
        <f>$V$18*Q39*$B$45</f>
        <v>2221.776</v>
      </c>
      <c r="R18" s="42">
        <f>$V$18*R39*$B$45</f>
        <v>1827.06</v>
      </c>
      <c r="S18" s="42">
        <f>$V$18*S39*$B$45</f>
        <v>1812.408</v>
      </c>
      <c r="T18" s="42">
        <f>$V$18*T39*$B$45</f>
        <v>5176.5960000000005</v>
      </c>
      <c r="U18" s="9" t="s">
        <v>54</v>
      </c>
      <c r="V18" s="39">
        <v>0.37</v>
      </c>
      <c r="W18" s="23">
        <f>$V$18*W39*$B$45</f>
        <v>1830.612</v>
      </c>
      <c r="X18" s="23">
        <f>$V$18*X39*$B$45</f>
        <v>1834.6079999999997</v>
      </c>
      <c r="Y18" s="9" t="s">
        <v>54</v>
      </c>
      <c r="Z18" s="22">
        <v>23.528449933686996</v>
      </c>
      <c r="AA18" s="12">
        <v>0.37</v>
      </c>
      <c r="AB18" s="23">
        <f aca="true" t="shared" si="7" ref="AB18:AG18">$AA$18*$B$45*AB39</f>
        <v>3277.6079999999997</v>
      </c>
      <c r="AC18" s="23">
        <f t="shared" si="7"/>
        <v>1407.4799999999998</v>
      </c>
      <c r="AD18" s="23">
        <f t="shared" si="7"/>
        <v>3563.544</v>
      </c>
      <c r="AE18" s="23">
        <f t="shared" si="7"/>
        <v>2093.0159999999996</v>
      </c>
      <c r="AF18" s="23">
        <f t="shared" si="7"/>
        <v>3115.104</v>
      </c>
      <c r="AG18" s="23">
        <f t="shared" si="7"/>
        <v>2553.888</v>
      </c>
      <c r="AH18" s="9" t="s">
        <v>54</v>
      </c>
      <c r="AI18" s="12">
        <v>0.37</v>
      </c>
      <c r="AJ18" s="23">
        <f>$AI$18*$B$45*AJ39</f>
        <v>2248.8599999999997</v>
      </c>
      <c r="AK18" s="23">
        <f>$AI$18*$B$45*AK39</f>
        <v>2594.2919999999995</v>
      </c>
      <c r="CK18" s="1"/>
      <c r="CL18" s="1"/>
      <c r="CM18" s="1"/>
      <c r="CN18" s="1"/>
    </row>
    <row r="19" spans="1:92" ht="12.75">
      <c r="A19" s="56" t="s">
        <v>18</v>
      </c>
      <c r="B19" s="56"/>
      <c r="C19" s="56"/>
      <c r="D19" s="56"/>
      <c r="E19" s="56"/>
      <c r="F19" s="56"/>
      <c r="G19" s="9" t="s">
        <v>54</v>
      </c>
      <c r="H19" s="12">
        <v>0.40813328912466834</v>
      </c>
      <c r="I19" s="12">
        <v>0.28</v>
      </c>
      <c r="J19" s="23">
        <f>$I$19*J39*$B$45</f>
        <v>1547.9520000000002</v>
      </c>
      <c r="K19" s="23">
        <f>$I$19*K39*$B$45</f>
        <v>1647.0720000000001</v>
      </c>
      <c r="L19" s="23">
        <f>$I$19*L39*$B$45</f>
        <v>1603.3920000000003</v>
      </c>
      <c r="M19" s="9" t="s">
        <v>54</v>
      </c>
      <c r="N19" s="22">
        <v>0.40813328912466834</v>
      </c>
      <c r="O19" s="39">
        <v>0.28</v>
      </c>
      <c r="P19" s="42">
        <f>$V$19*P39*$B$45</f>
        <v>1660.5120000000002</v>
      </c>
      <c r="Q19" s="42">
        <f>$V$19*Q39*$B$45</f>
        <v>1681.344</v>
      </c>
      <c r="R19" s="42">
        <f>$V$19*R39*$B$45</f>
        <v>1382.64</v>
      </c>
      <c r="S19" s="42">
        <f>$V$19*S39*$B$45</f>
        <v>1371.5520000000001</v>
      </c>
      <c r="T19" s="42">
        <f>$V$19*T39*$B$45</f>
        <v>3917.424000000001</v>
      </c>
      <c r="U19" s="9" t="s">
        <v>54</v>
      </c>
      <c r="V19" s="39">
        <v>0.28</v>
      </c>
      <c r="W19" s="23">
        <f>$V$19*W39*$B$45</f>
        <v>1385.3280000000002</v>
      </c>
      <c r="X19" s="23">
        <f>$V$19*X39*$B$45</f>
        <v>1388.352</v>
      </c>
      <c r="Y19" s="9" t="s">
        <v>54</v>
      </c>
      <c r="Z19" s="22">
        <v>0.40813328912466834</v>
      </c>
      <c r="AA19" s="12">
        <v>0.28</v>
      </c>
      <c r="AB19" s="23">
        <f aca="true" t="shared" si="8" ref="AB19:AG19">$AA$19*$B$45*AB39</f>
        <v>2480.3520000000003</v>
      </c>
      <c r="AC19" s="23">
        <f t="shared" si="8"/>
        <v>1065.1200000000001</v>
      </c>
      <c r="AD19" s="23">
        <f t="shared" si="8"/>
        <v>2696.7360000000003</v>
      </c>
      <c r="AE19" s="23">
        <f t="shared" si="8"/>
        <v>1583.904</v>
      </c>
      <c r="AF19" s="23">
        <f t="shared" si="8"/>
        <v>2357.376</v>
      </c>
      <c r="AG19" s="23">
        <f t="shared" si="8"/>
        <v>1932.6720000000003</v>
      </c>
      <c r="AH19" s="9" t="s">
        <v>54</v>
      </c>
      <c r="AI19" s="12">
        <v>0.28</v>
      </c>
      <c r="AJ19" s="23">
        <f>$AI$19*$B$45*AJ39</f>
        <v>1701.8400000000001</v>
      </c>
      <c r="AK19" s="23">
        <f>$AI$19*$B$45*AK39</f>
        <v>1963.248</v>
      </c>
      <c r="CK19" s="1"/>
      <c r="CL19" s="1"/>
      <c r="CM19" s="1"/>
      <c r="CN19" s="1"/>
    </row>
    <row r="20" spans="1:92" ht="43.5" customHeight="1">
      <c r="A20" s="56" t="s">
        <v>29</v>
      </c>
      <c r="B20" s="56"/>
      <c r="C20" s="56"/>
      <c r="D20" s="56"/>
      <c r="E20" s="56"/>
      <c r="F20" s="56"/>
      <c r="G20" s="13" t="s">
        <v>19</v>
      </c>
      <c r="H20" s="12">
        <v>12.083350464190978</v>
      </c>
      <c r="I20" s="12">
        <v>0.68</v>
      </c>
      <c r="J20" s="23">
        <f>$I$20*J39*$B$45</f>
        <v>3759.312</v>
      </c>
      <c r="K20" s="23">
        <f>$I$20*K39*$B$45</f>
        <v>4000.032</v>
      </c>
      <c r="L20" s="23">
        <f>$I$20*L39*$B$45</f>
        <v>3893.952</v>
      </c>
      <c r="M20" s="13" t="s">
        <v>19</v>
      </c>
      <c r="N20" s="22">
        <v>12.083350464190978</v>
      </c>
      <c r="O20" s="39">
        <v>0.68</v>
      </c>
      <c r="P20" s="42">
        <f>$V$20*P39*$B$45</f>
        <v>4032.6720000000005</v>
      </c>
      <c r="Q20" s="42">
        <f>$V$20*Q39*$B$45</f>
        <v>4083.264</v>
      </c>
      <c r="R20" s="42">
        <f>$V$20*R39*$B$45</f>
        <v>3357.84</v>
      </c>
      <c r="S20" s="42">
        <f>$V$20*S39*$B$45</f>
        <v>3330.9120000000003</v>
      </c>
      <c r="T20" s="42">
        <f>$V$20*T39*$B$45</f>
        <v>9513.744000000002</v>
      </c>
      <c r="U20" s="13" t="s">
        <v>19</v>
      </c>
      <c r="V20" s="39">
        <v>0.68</v>
      </c>
      <c r="W20" s="23">
        <f>$V$20*W39*$B$45</f>
        <v>3364.3680000000004</v>
      </c>
      <c r="X20" s="23">
        <f>$V$20*X39*$B$45</f>
        <v>3371.712</v>
      </c>
      <c r="Y20" s="13" t="s">
        <v>19</v>
      </c>
      <c r="Z20" s="22">
        <v>12.083350464190978</v>
      </c>
      <c r="AA20" s="12">
        <v>0.68</v>
      </c>
      <c r="AB20" s="23">
        <f aca="true" t="shared" si="9" ref="AB20:AG20">$AA$20*$B$45*AB39</f>
        <v>6023.712</v>
      </c>
      <c r="AC20" s="23">
        <f t="shared" si="9"/>
        <v>2586.7200000000003</v>
      </c>
      <c r="AD20" s="23">
        <f t="shared" si="9"/>
        <v>6549.216</v>
      </c>
      <c r="AE20" s="23">
        <f t="shared" si="9"/>
        <v>3846.624</v>
      </c>
      <c r="AF20" s="23">
        <f t="shared" si="9"/>
        <v>5725.0560000000005</v>
      </c>
      <c r="AG20" s="23">
        <f t="shared" si="9"/>
        <v>4693.6320000000005</v>
      </c>
      <c r="AH20" s="13" t="s">
        <v>19</v>
      </c>
      <c r="AI20" s="12">
        <v>0.68</v>
      </c>
      <c r="AJ20" s="23">
        <f>$AI$20*$B$45*AJ39</f>
        <v>4133.04</v>
      </c>
      <c r="AK20" s="23">
        <f>$AI$20*$B$45*AK39</f>
        <v>4767.888</v>
      </c>
      <c r="CK20" s="1"/>
      <c r="CL20" s="1"/>
      <c r="CM20" s="1"/>
      <c r="CN20" s="1"/>
    </row>
    <row r="21" spans="1:92" ht="12.75">
      <c r="A21" s="56" t="s">
        <v>30</v>
      </c>
      <c r="B21" s="56"/>
      <c r="C21" s="56"/>
      <c r="D21" s="56"/>
      <c r="E21" s="56"/>
      <c r="F21" s="56"/>
      <c r="G21" s="9" t="s">
        <v>55</v>
      </c>
      <c r="H21" s="12">
        <v>7.994505494505494</v>
      </c>
      <c r="I21" s="12">
        <v>0.23</v>
      </c>
      <c r="J21" s="23">
        <f>$I$21*J39*$B$45</f>
        <v>1271.532</v>
      </c>
      <c r="K21" s="23">
        <f>$I$21*K39*$B$45</f>
        <v>1352.9520000000002</v>
      </c>
      <c r="L21" s="23">
        <f>$I$21*L39*$B$45</f>
        <v>1317.0720000000001</v>
      </c>
      <c r="M21" s="9" t="s">
        <v>55</v>
      </c>
      <c r="N21" s="22">
        <v>7.994505494505494</v>
      </c>
      <c r="O21" s="39">
        <v>0.23</v>
      </c>
      <c r="P21" s="42">
        <f>$V$21*P39*$B$45</f>
        <v>1363.992</v>
      </c>
      <c r="Q21" s="42">
        <f>$V$21*Q39*$B$45</f>
        <v>1381.104</v>
      </c>
      <c r="R21" s="42">
        <f>$V$21*R39*$B$45</f>
        <v>1135.7400000000002</v>
      </c>
      <c r="S21" s="42">
        <f>$V$21*S39*$B$45</f>
        <v>1126.632</v>
      </c>
      <c r="T21" s="42">
        <f>$V$21*T39*$B$45</f>
        <v>3217.8840000000005</v>
      </c>
      <c r="U21" s="9" t="s">
        <v>55</v>
      </c>
      <c r="V21" s="39">
        <v>0.23</v>
      </c>
      <c r="W21" s="23">
        <f>$V$21*W39*$B$45</f>
        <v>1137.948</v>
      </c>
      <c r="X21" s="23">
        <f>$V$21*X39*$B$45</f>
        <v>1140.432</v>
      </c>
      <c r="Y21" s="9" t="s">
        <v>55</v>
      </c>
      <c r="Z21" s="22">
        <v>7.994505494505494</v>
      </c>
      <c r="AA21" s="12">
        <v>0.23</v>
      </c>
      <c r="AB21" s="23">
        <f aca="true" t="shared" si="10" ref="AB21:AG21">$AA$21*$B$45*AB39</f>
        <v>2037.4320000000002</v>
      </c>
      <c r="AC21" s="23">
        <f t="shared" si="10"/>
        <v>874.9200000000001</v>
      </c>
      <c r="AD21" s="23">
        <f t="shared" si="10"/>
        <v>2215.1760000000004</v>
      </c>
      <c r="AE21" s="23">
        <f t="shared" si="10"/>
        <v>1301.064</v>
      </c>
      <c r="AF21" s="23">
        <f t="shared" si="10"/>
        <v>1936.4160000000002</v>
      </c>
      <c r="AG21" s="23">
        <f t="shared" si="10"/>
        <v>1587.5520000000004</v>
      </c>
      <c r="AH21" s="9" t="s">
        <v>55</v>
      </c>
      <c r="AI21" s="12">
        <v>0.45</v>
      </c>
      <c r="AJ21" s="23">
        <f>$AI$21*$B$45*AJ39</f>
        <v>2735.1000000000004</v>
      </c>
      <c r="AK21" s="23">
        <f>$AI$21*$B$45*AK39</f>
        <v>3155.22</v>
      </c>
      <c r="CK21" s="1"/>
      <c r="CL21" s="1"/>
      <c r="CM21" s="1"/>
      <c r="CN21" s="1"/>
    </row>
    <row r="22" spans="1:92" ht="12.75">
      <c r="A22" s="56" t="s">
        <v>31</v>
      </c>
      <c r="B22" s="56"/>
      <c r="C22" s="56"/>
      <c r="D22" s="56"/>
      <c r="E22" s="56"/>
      <c r="F22" s="56"/>
      <c r="G22" s="9" t="s">
        <v>54</v>
      </c>
      <c r="H22" s="12">
        <v>7.994505494505494</v>
      </c>
      <c r="I22" s="12">
        <v>2.74</v>
      </c>
      <c r="J22" s="23">
        <f>$I$22*J39*$B$45</f>
        <v>15147.815999999999</v>
      </c>
      <c r="K22" s="23">
        <f>$I$22*K39*$B$45</f>
        <v>16117.776000000002</v>
      </c>
      <c r="L22" s="23">
        <f>$I$22*L39*$B$45</f>
        <v>15690.336</v>
      </c>
      <c r="M22" s="9" t="s">
        <v>54</v>
      </c>
      <c r="N22" s="22">
        <v>7.994505494505494</v>
      </c>
      <c r="O22" s="39">
        <v>2.74</v>
      </c>
      <c r="P22" s="42">
        <f>$V$22*P39*$B$45</f>
        <v>16249.296000000002</v>
      </c>
      <c r="Q22" s="42">
        <f>$V$22*Q39*$B$45</f>
        <v>16453.152000000002</v>
      </c>
      <c r="R22" s="42">
        <f>$V$22*R39*$B$45</f>
        <v>13530.119999999999</v>
      </c>
      <c r="S22" s="42">
        <f>$V$22*S39*$B$45</f>
        <v>13421.616000000002</v>
      </c>
      <c r="T22" s="42">
        <f>$V$22*T39*$B$45</f>
        <v>38334.79200000001</v>
      </c>
      <c r="U22" s="9" t="s">
        <v>54</v>
      </c>
      <c r="V22" s="39">
        <v>2.74</v>
      </c>
      <c r="W22" s="23">
        <f>$V$22*W39*$B$45</f>
        <v>13556.424000000003</v>
      </c>
      <c r="X22" s="23">
        <f>$V$22*X39*$B$45</f>
        <v>13586.016000000001</v>
      </c>
      <c r="Y22" s="9" t="s">
        <v>54</v>
      </c>
      <c r="Z22" s="22">
        <v>7.994505494505494</v>
      </c>
      <c r="AA22" s="12">
        <v>2.74</v>
      </c>
      <c r="AB22" s="23">
        <f aca="true" t="shared" si="11" ref="AB22:AG22">$AA$22*$B$45*AB39</f>
        <v>24272.016000000003</v>
      </c>
      <c r="AC22" s="23">
        <f t="shared" si="11"/>
        <v>10422.960000000001</v>
      </c>
      <c r="AD22" s="23">
        <f t="shared" si="11"/>
        <v>26389.488</v>
      </c>
      <c r="AE22" s="23">
        <f t="shared" si="11"/>
        <v>15499.632</v>
      </c>
      <c r="AF22" s="23">
        <f t="shared" si="11"/>
        <v>23068.608000000004</v>
      </c>
      <c r="AG22" s="23">
        <f t="shared" si="11"/>
        <v>18912.576000000005</v>
      </c>
      <c r="AH22" s="9" t="s">
        <v>54</v>
      </c>
      <c r="AI22" s="12">
        <v>2.74</v>
      </c>
      <c r="AJ22" s="23">
        <f>$AI$22*$B$45*AJ39</f>
        <v>16653.72</v>
      </c>
      <c r="AK22" s="23">
        <f>$AI$22*$B$45*AK39</f>
        <v>19211.784</v>
      </c>
      <c r="CK22" s="1"/>
      <c r="CL22" s="1"/>
      <c r="CM22" s="1"/>
      <c r="CN22" s="1"/>
    </row>
    <row r="23" spans="1:92" ht="12.75">
      <c r="A23" s="56" t="s">
        <v>32</v>
      </c>
      <c r="B23" s="56"/>
      <c r="C23" s="56"/>
      <c r="D23" s="56"/>
      <c r="E23" s="56"/>
      <c r="F23" s="56"/>
      <c r="G23" s="9" t="s">
        <v>9</v>
      </c>
      <c r="H23" s="12">
        <v>7.994505494505494</v>
      </c>
      <c r="I23" s="12">
        <v>0</v>
      </c>
      <c r="J23" s="23">
        <f>$I$23*J39*$B$45</f>
        <v>0</v>
      </c>
      <c r="K23" s="23">
        <f>$I$23*K39*$B$45</f>
        <v>0</v>
      </c>
      <c r="L23" s="23">
        <f>$I$23*L39*$B$45</f>
        <v>0</v>
      </c>
      <c r="M23" s="9" t="s">
        <v>9</v>
      </c>
      <c r="N23" s="22">
        <v>7.994505494505494</v>
      </c>
      <c r="O23" s="39">
        <v>0</v>
      </c>
      <c r="P23" s="42">
        <f>$V$23*P39*$B$45</f>
        <v>0</v>
      </c>
      <c r="Q23" s="42">
        <f>$V$23*Q39*$B$45</f>
        <v>0</v>
      </c>
      <c r="R23" s="42">
        <f>$V$23*R39*$B$45</f>
        <v>0</v>
      </c>
      <c r="S23" s="42">
        <f>$V$23*S39*$B$45</f>
        <v>0</v>
      </c>
      <c r="T23" s="42">
        <f>$V$23*T39*$B$45</f>
        <v>0</v>
      </c>
      <c r="U23" s="9" t="s">
        <v>9</v>
      </c>
      <c r="V23" s="39">
        <v>0</v>
      </c>
      <c r="W23" s="23">
        <f>$V$23*W39*$B$45</f>
        <v>0</v>
      </c>
      <c r="X23" s="23">
        <f>$V$23*X39*$B$45</f>
        <v>0</v>
      </c>
      <c r="Y23" s="9" t="s">
        <v>9</v>
      </c>
      <c r="Z23" s="22">
        <v>7.994505494505494</v>
      </c>
      <c r="AA23" s="12">
        <v>0</v>
      </c>
      <c r="AB23" s="23">
        <f aca="true" t="shared" si="12" ref="AB23:AG23">$AA$23*$B$45*AB39</f>
        <v>0</v>
      </c>
      <c r="AC23" s="23">
        <f t="shared" si="12"/>
        <v>0</v>
      </c>
      <c r="AD23" s="23">
        <f t="shared" si="12"/>
        <v>0</v>
      </c>
      <c r="AE23" s="23">
        <f t="shared" si="12"/>
        <v>0</v>
      </c>
      <c r="AF23" s="23">
        <f t="shared" si="12"/>
        <v>0</v>
      </c>
      <c r="AG23" s="23">
        <f t="shared" si="12"/>
        <v>0</v>
      </c>
      <c r="AH23" s="9" t="s">
        <v>9</v>
      </c>
      <c r="AI23" s="12">
        <v>0</v>
      </c>
      <c r="AJ23" s="23">
        <f>$AI$23*$B$45*AJ39</f>
        <v>0</v>
      </c>
      <c r="AK23" s="23">
        <f>$AI$23*$B$45*AK39</f>
        <v>0</v>
      </c>
      <c r="CK23" s="1"/>
      <c r="CL23" s="1"/>
      <c r="CM23" s="1"/>
      <c r="CN23" s="1"/>
    </row>
    <row r="24" spans="1:92" ht="13.5" customHeight="1">
      <c r="A24" s="63" t="s">
        <v>20</v>
      </c>
      <c r="B24" s="63"/>
      <c r="C24" s="63"/>
      <c r="D24" s="63"/>
      <c r="E24" s="63"/>
      <c r="F24" s="63"/>
      <c r="G24" s="11"/>
      <c r="H24" s="6">
        <f>SUM(H25:H28)</f>
        <v>33.76989389920425</v>
      </c>
      <c r="I24" s="34">
        <f>SUM(I25:I28)</f>
        <v>5.6</v>
      </c>
      <c r="J24" s="21">
        <f>SUM(J25:J28)</f>
        <v>30959.04</v>
      </c>
      <c r="K24" s="21">
        <f>SUM(K25:K28)</f>
        <v>32941.44</v>
      </c>
      <c r="L24" s="21">
        <f>SUM(L25:L28)</f>
        <v>32067.84</v>
      </c>
      <c r="M24" s="11"/>
      <c r="N24" s="24">
        <f>SUM(N25:N28)</f>
        <v>33.76989389920425</v>
      </c>
      <c r="O24" s="40">
        <f aca="true" t="shared" si="13" ref="O24:T24">SUM(O25:O28)</f>
        <v>5.14</v>
      </c>
      <c r="P24" s="47">
        <f t="shared" si="13"/>
        <v>30482.255999999998</v>
      </c>
      <c r="Q24" s="47">
        <f t="shared" si="13"/>
        <v>30864.672000000002</v>
      </c>
      <c r="R24" s="47">
        <f t="shared" si="13"/>
        <v>25381.32</v>
      </c>
      <c r="S24" s="47">
        <f t="shared" si="13"/>
        <v>25177.776</v>
      </c>
      <c r="T24" s="47">
        <f t="shared" si="13"/>
        <v>71912.712</v>
      </c>
      <c r="U24" s="11"/>
      <c r="V24" s="40">
        <f>SUM(V25:V28)</f>
        <v>5.14</v>
      </c>
      <c r="W24" s="21">
        <f>SUM(W25:W28)</f>
        <v>25430.663999999997</v>
      </c>
      <c r="X24" s="21">
        <f>SUM(X25:X28)</f>
        <v>25486.176</v>
      </c>
      <c r="Y24" s="11"/>
      <c r="Z24" s="24">
        <f>SUM(Z25:Z28)</f>
        <v>33.76989389920425</v>
      </c>
      <c r="AA24" s="34">
        <f>SUM(AA25:AA28)</f>
        <v>5.6</v>
      </c>
      <c r="AB24" s="27">
        <f aca="true" t="shared" si="14" ref="AB24:AG24">SUM(AB25:AB28)</f>
        <v>49607.04</v>
      </c>
      <c r="AC24" s="27">
        <f t="shared" si="14"/>
        <v>21302.4</v>
      </c>
      <c r="AD24" s="27">
        <f t="shared" si="14"/>
        <v>53934.719999999994</v>
      </c>
      <c r="AE24" s="27">
        <f t="shared" si="14"/>
        <v>31678.079999999994</v>
      </c>
      <c r="AF24" s="27">
        <f t="shared" si="14"/>
        <v>47147.52</v>
      </c>
      <c r="AG24" s="27">
        <f t="shared" si="14"/>
        <v>38653.44</v>
      </c>
      <c r="AH24" s="11"/>
      <c r="AI24" s="34">
        <f>SUM(AI25:AI28)</f>
        <v>2.49</v>
      </c>
      <c r="AJ24" s="27">
        <f>SUM(AJ25:AJ28)</f>
        <v>15134.220000000001</v>
      </c>
      <c r="AK24" s="27">
        <f>SUM(AK25:AK28)</f>
        <v>17458.884000000002</v>
      </c>
      <c r="CK24" s="1"/>
      <c r="CL24" s="1"/>
      <c r="CM24" s="1"/>
      <c r="CN24" s="1"/>
    </row>
    <row r="25" spans="1:92" ht="12.75">
      <c r="A25" s="56" t="s">
        <v>33</v>
      </c>
      <c r="B25" s="56"/>
      <c r="C25" s="56"/>
      <c r="D25" s="56"/>
      <c r="E25" s="56"/>
      <c r="F25" s="56"/>
      <c r="G25" s="9" t="s">
        <v>21</v>
      </c>
      <c r="H25" s="10">
        <v>0.3445907540735127</v>
      </c>
      <c r="I25" s="12">
        <v>0</v>
      </c>
      <c r="J25" s="23">
        <f>$I$25*J39*$B$45</f>
        <v>0</v>
      </c>
      <c r="K25" s="23">
        <f>$I$25*K39*$B$45</f>
        <v>0</v>
      </c>
      <c r="L25" s="23">
        <f>$I$25*L39*$B$45</f>
        <v>0</v>
      </c>
      <c r="M25" s="9" t="s">
        <v>21</v>
      </c>
      <c r="N25" s="22">
        <v>0.3445907540735127</v>
      </c>
      <c r="O25" s="39">
        <v>0</v>
      </c>
      <c r="P25" s="42">
        <f>$V$25*P39*$B$45</f>
        <v>0</v>
      </c>
      <c r="Q25" s="42">
        <f>$V$25*Q39*$B$45</f>
        <v>0</v>
      </c>
      <c r="R25" s="42">
        <f>$V$25*R39*$B$45</f>
        <v>0</v>
      </c>
      <c r="S25" s="42">
        <f>$V$25*S39*$B$45</f>
        <v>0</v>
      </c>
      <c r="T25" s="42">
        <f>$V$25*T39*$B$45</f>
        <v>0</v>
      </c>
      <c r="U25" s="9" t="s">
        <v>21</v>
      </c>
      <c r="V25" s="39">
        <v>0</v>
      </c>
      <c r="W25" s="23">
        <f>$V$25*W39*$B$45</f>
        <v>0</v>
      </c>
      <c r="X25" s="23">
        <f>$V$25*X39*$B$45</f>
        <v>0</v>
      </c>
      <c r="Y25" s="9" t="s">
        <v>21</v>
      </c>
      <c r="Z25" s="22">
        <v>0.3445907540735127</v>
      </c>
      <c r="AA25" s="12">
        <v>0</v>
      </c>
      <c r="AB25" s="23">
        <f aca="true" t="shared" si="15" ref="AB25:AG25">$AA$25*$B$45*AB39</f>
        <v>0</v>
      </c>
      <c r="AC25" s="23">
        <f t="shared" si="15"/>
        <v>0</v>
      </c>
      <c r="AD25" s="23">
        <f t="shared" si="15"/>
        <v>0</v>
      </c>
      <c r="AE25" s="23">
        <f t="shared" si="15"/>
        <v>0</v>
      </c>
      <c r="AF25" s="23">
        <f t="shared" si="15"/>
        <v>0</v>
      </c>
      <c r="AG25" s="23">
        <f t="shared" si="15"/>
        <v>0</v>
      </c>
      <c r="AH25" s="9" t="s">
        <v>21</v>
      </c>
      <c r="AI25" s="12">
        <v>0</v>
      </c>
      <c r="AJ25" s="23">
        <f>$AI$25*$B$45*AJ39</f>
        <v>0</v>
      </c>
      <c r="AK25" s="23">
        <f>$AI$25*$B$45*AK39</f>
        <v>0</v>
      </c>
      <c r="CK25" s="1"/>
      <c r="CL25" s="1"/>
      <c r="CM25" s="1"/>
      <c r="CN25" s="1"/>
    </row>
    <row r="26" spans="1:92" ht="37.5" customHeight="1">
      <c r="A26" s="64" t="s">
        <v>34</v>
      </c>
      <c r="B26" s="64"/>
      <c r="C26" s="64"/>
      <c r="D26" s="64"/>
      <c r="E26" s="64"/>
      <c r="F26" s="64"/>
      <c r="G26" s="9" t="s">
        <v>56</v>
      </c>
      <c r="H26" s="10">
        <v>7.580996589617279</v>
      </c>
      <c r="I26" s="12">
        <v>0.35</v>
      </c>
      <c r="J26" s="23">
        <f>$I$26*J39*$B$45</f>
        <v>1934.9399999999996</v>
      </c>
      <c r="K26" s="23">
        <f>$I$26*K39*$B$45</f>
        <v>2058.84</v>
      </c>
      <c r="L26" s="23">
        <f>$I$26*L39*$B$45</f>
        <v>2004.2399999999998</v>
      </c>
      <c r="M26" s="9" t="s">
        <v>56</v>
      </c>
      <c r="N26" s="22">
        <v>7.580996589617279</v>
      </c>
      <c r="O26" s="12">
        <v>0.35</v>
      </c>
      <c r="P26" s="42">
        <f>$V$26*P39*$B$45</f>
        <v>2075.64</v>
      </c>
      <c r="Q26" s="42">
        <f>$V$26*Q39*$B$45</f>
        <v>2101.68</v>
      </c>
      <c r="R26" s="42">
        <f>$V$26*R39*$B$45</f>
        <v>1728.2999999999997</v>
      </c>
      <c r="S26" s="42">
        <f>$V$26*S39*$B$45</f>
        <v>1714.4399999999996</v>
      </c>
      <c r="T26" s="42">
        <f>$V$26*T39*$B$45</f>
        <v>4896.78</v>
      </c>
      <c r="U26" s="9" t="s">
        <v>56</v>
      </c>
      <c r="V26" s="12">
        <v>0.35</v>
      </c>
      <c r="W26" s="23">
        <f>$V$26*W39*$B$45</f>
        <v>1731.66</v>
      </c>
      <c r="X26" s="23">
        <f>$V$26*X39*$B$45</f>
        <v>1735.4399999999996</v>
      </c>
      <c r="Y26" s="9" t="s">
        <v>56</v>
      </c>
      <c r="Z26" s="22">
        <v>7.580996589617279</v>
      </c>
      <c r="AA26" s="12">
        <v>0.35</v>
      </c>
      <c r="AB26" s="23">
        <f aca="true" t="shared" si="16" ref="AB26:AG26">$AA$26*$B$45*AB39</f>
        <v>3100.4399999999996</v>
      </c>
      <c r="AC26" s="23">
        <f t="shared" si="16"/>
        <v>1331.3999999999999</v>
      </c>
      <c r="AD26" s="23">
        <f t="shared" si="16"/>
        <v>3370.9199999999996</v>
      </c>
      <c r="AE26" s="23">
        <f t="shared" si="16"/>
        <v>1979.8799999999997</v>
      </c>
      <c r="AF26" s="23">
        <f t="shared" si="16"/>
        <v>2946.72</v>
      </c>
      <c r="AG26" s="23">
        <f t="shared" si="16"/>
        <v>2415.8399999999997</v>
      </c>
      <c r="AH26" s="9" t="s">
        <v>56</v>
      </c>
      <c r="AI26" s="12">
        <v>0.14</v>
      </c>
      <c r="AJ26" s="23">
        <f>$AI$26*$B$45*AJ39</f>
        <v>850.9200000000001</v>
      </c>
      <c r="AK26" s="23">
        <f>$AI$26*$B$45*AK39</f>
        <v>981.624</v>
      </c>
      <c r="CK26" s="1"/>
      <c r="CL26" s="1"/>
      <c r="CM26" s="1"/>
      <c r="CN26" s="1"/>
    </row>
    <row r="27" spans="1:92" ht="45" customHeight="1">
      <c r="A27" s="64" t="s">
        <v>35</v>
      </c>
      <c r="B27" s="64"/>
      <c r="C27" s="64"/>
      <c r="D27" s="64"/>
      <c r="E27" s="64"/>
      <c r="F27" s="64"/>
      <c r="G27" s="13" t="s">
        <v>22</v>
      </c>
      <c r="H27" s="14">
        <v>2.067544524441076</v>
      </c>
      <c r="I27" s="12">
        <v>0.04</v>
      </c>
      <c r="J27" s="23">
        <f>$I$27*J39*$B$45</f>
        <v>221.13600000000002</v>
      </c>
      <c r="K27" s="23">
        <f>$I$27*K39*$B$45</f>
        <v>235.296</v>
      </c>
      <c r="L27" s="23">
        <f>$I$27*L39*$B$45</f>
        <v>229.056</v>
      </c>
      <c r="M27" s="13" t="s">
        <v>22</v>
      </c>
      <c r="N27" s="25">
        <v>2.067544524441076</v>
      </c>
      <c r="O27" s="39">
        <v>0.04</v>
      </c>
      <c r="P27" s="48">
        <f>$V$27*P39*$B$45</f>
        <v>237.216</v>
      </c>
      <c r="Q27" s="48">
        <f>$V$27*Q39*$B$45</f>
        <v>240.19199999999998</v>
      </c>
      <c r="R27" s="48">
        <f>$V$27*R39*$B$45</f>
        <v>197.52</v>
      </c>
      <c r="S27" s="48">
        <f>$V$27*S39*$B$45</f>
        <v>195.93599999999998</v>
      </c>
      <c r="T27" s="48">
        <f>$V$27*T39*$B$45</f>
        <v>559.6320000000001</v>
      </c>
      <c r="U27" s="13" t="s">
        <v>22</v>
      </c>
      <c r="V27" s="39">
        <v>0.04</v>
      </c>
      <c r="W27" s="23">
        <f>$V$27*W39*$B$45</f>
        <v>197.904</v>
      </c>
      <c r="X27" s="23">
        <f>$V$27*X39*$B$45</f>
        <v>198.33599999999998</v>
      </c>
      <c r="Y27" s="13" t="s">
        <v>22</v>
      </c>
      <c r="Z27" s="25">
        <v>2.067544524441076</v>
      </c>
      <c r="AA27" s="12">
        <v>0.04</v>
      </c>
      <c r="AB27" s="23">
        <f aca="true" t="shared" si="17" ref="AB27:AG27">$AA$27*$B$45*AB39</f>
        <v>354.336</v>
      </c>
      <c r="AC27" s="23">
        <f t="shared" si="17"/>
        <v>152.16</v>
      </c>
      <c r="AD27" s="23">
        <f t="shared" si="17"/>
        <v>385.248</v>
      </c>
      <c r="AE27" s="23">
        <f t="shared" si="17"/>
        <v>226.272</v>
      </c>
      <c r="AF27" s="23">
        <f t="shared" si="17"/>
        <v>336.768</v>
      </c>
      <c r="AG27" s="23">
        <f t="shared" si="17"/>
        <v>276.096</v>
      </c>
      <c r="AH27" s="13" t="s">
        <v>22</v>
      </c>
      <c r="AI27" s="12">
        <v>0</v>
      </c>
      <c r="AJ27" s="23">
        <f>$AI$27*$B$45*AJ39</f>
        <v>0</v>
      </c>
      <c r="AK27" s="23">
        <f>$AI$27*$B$45*AK39</f>
        <v>0</v>
      </c>
      <c r="CK27" s="1"/>
      <c r="CL27" s="1"/>
      <c r="CM27" s="1"/>
      <c r="CN27" s="1"/>
    </row>
    <row r="28" spans="1:92" ht="68.25" customHeight="1">
      <c r="A28" s="64" t="s">
        <v>36</v>
      </c>
      <c r="B28" s="64"/>
      <c r="C28" s="64"/>
      <c r="D28" s="64"/>
      <c r="E28" s="64"/>
      <c r="F28" s="64"/>
      <c r="G28" s="9" t="s">
        <v>56</v>
      </c>
      <c r="H28" s="10">
        <v>23.776762031072376</v>
      </c>
      <c r="I28" s="12">
        <v>5.21</v>
      </c>
      <c r="J28" s="23">
        <f>$I$28*J39*$B$45</f>
        <v>28802.964</v>
      </c>
      <c r="K28" s="23">
        <f>$I$28*K39*$B$45</f>
        <v>30647.304</v>
      </c>
      <c r="L28" s="23">
        <f>$I$28*L39*$B$45</f>
        <v>29834.544</v>
      </c>
      <c r="M28" s="9" t="s">
        <v>56</v>
      </c>
      <c r="N28" s="22">
        <v>23.776762031072376</v>
      </c>
      <c r="O28" s="39">
        <v>4.75</v>
      </c>
      <c r="P28" s="42">
        <f>$V$28*P39*$B$45</f>
        <v>28169.399999999998</v>
      </c>
      <c r="Q28" s="42">
        <f>$V$28*Q39*$B$45</f>
        <v>28522.800000000003</v>
      </c>
      <c r="R28" s="42">
        <f>$V$28*R39*$B$45</f>
        <v>23455.5</v>
      </c>
      <c r="S28" s="42">
        <f>$V$28*S39*$B$45</f>
        <v>23267.4</v>
      </c>
      <c r="T28" s="42">
        <f>$V$28*T39*$B$45</f>
        <v>66456.3</v>
      </c>
      <c r="U28" s="9" t="s">
        <v>56</v>
      </c>
      <c r="V28" s="39">
        <v>4.75</v>
      </c>
      <c r="W28" s="23">
        <f>$V$28*W39*$B$45</f>
        <v>23501.1</v>
      </c>
      <c r="X28" s="23">
        <f>$V$28*X39*$B$45</f>
        <v>23552.4</v>
      </c>
      <c r="Y28" s="9" t="s">
        <v>56</v>
      </c>
      <c r="Z28" s="22">
        <v>23.776762031072376</v>
      </c>
      <c r="AA28" s="12">
        <v>5.21</v>
      </c>
      <c r="AB28" s="23">
        <f aca="true" t="shared" si="18" ref="AB28:AG28">$AA$28*$B$45*AB39</f>
        <v>46152.264</v>
      </c>
      <c r="AC28" s="23">
        <f t="shared" si="18"/>
        <v>19818.84</v>
      </c>
      <c r="AD28" s="23">
        <f t="shared" si="18"/>
        <v>50178.551999999996</v>
      </c>
      <c r="AE28" s="23">
        <f t="shared" si="18"/>
        <v>29471.927999999996</v>
      </c>
      <c r="AF28" s="23">
        <f t="shared" si="18"/>
        <v>43864.032</v>
      </c>
      <c r="AG28" s="23">
        <f t="shared" si="18"/>
        <v>35961.504</v>
      </c>
      <c r="AH28" s="9" t="s">
        <v>56</v>
      </c>
      <c r="AI28" s="12">
        <v>2.35</v>
      </c>
      <c r="AJ28" s="23">
        <f>$AI$28*$B$45*AJ39</f>
        <v>14283.300000000001</v>
      </c>
      <c r="AK28" s="23">
        <f>$AI$28*$B$45*AK39</f>
        <v>16477.260000000002</v>
      </c>
      <c r="CK28" s="1"/>
      <c r="CL28" s="1"/>
      <c r="CM28" s="1"/>
      <c r="CN28" s="1"/>
    </row>
    <row r="29" spans="1:92" ht="12.75">
      <c r="A29" s="61" t="s">
        <v>23</v>
      </c>
      <c r="B29" s="61"/>
      <c r="C29" s="61"/>
      <c r="D29" s="61"/>
      <c r="E29" s="61"/>
      <c r="F29" s="61"/>
      <c r="G29" s="11"/>
      <c r="H29" s="6">
        <f>SUM(H30:H32)</f>
        <v>14.81716559302766</v>
      </c>
      <c r="I29" s="34">
        <f>SUM(I30:I35)</f>
        <v>3.15</v>
      </c>
      <c r="J29" s="21">
        <f>SUM(J30:J35)</f>
        <v>17414.46</v>
      </c>
      <c r="K29" s="21">
        <f>SUM(K30:K35)</f>
        <v>18529.56</v>
      </c>
      <c r="L29" s="21">
        <f>SUM(L30:L35)</f>
        <v>18038.16</v>
      </c>
      <c r="M29" s="11"/>
      <c r="N29" s="24">
        <f>SUM(N30:N32)</f>
        <v>14.81716559302766</v>
      </c>
      <c r="O29" s="40">
        <f aca="true" t="shared" si="19" ref="O29:T29">SUM(O30:O35)</f>
        <v>3.15</v>
      </c>
      <c r="P29" s="47">
        <f t="shared" si="19"/>
        <v>18680.76</v>
      </c>
      <c r="Q29" s="47">
        <f t="shared" si="19"/>
        <v>18915.12</v>
      </c>
      <c r="R29" s="47">
        <f t="shared" si="19"/>
        <v>15554.7</v>
      </c>
      <c r="S29" s="47">
        <f t="shared" si="19"/>
        <v>15429.960000000001</v>
      </c>
      <c r="T29" s="47">
        <f t="shared" si="19"/>
        <v>44071.020000000004</v>
      </c>
      <c r="U29" s="11"/>
      <c r="V29" s="40">
        <f>SUM(V30:V35)</f>
        <v>3.15</v>
      </c>
      <c r="W29" s="24">
        <f>SUM(W30:W35)</f>
        <v>15584.94</v>
      </c>
      <c r="X29" s="21">
        <f>SUM(X30:X35)</f>
        <v>15618.96</v>
      </c>
      <c r="Y29" s="11"/>
      <c r="Z29" s="24">
        <f>SUM(Z30:Z32)</f>
        <v>14.81716559302766</v>
      </c>
      <c r="AA29" s="34">
        <f>SUM(AA30:AA35)</f>
        <v>3.15</v>
      </c>
      <c r="AB29" s="27">
        <f aca="true" t="shared" si="20" ref="AB29:AG29">SUM(AB30:AB35)</f>
        <v>27903.96</v>
      </c>
      <c r="AC29" s="27">
        <f t="shared" si="20"/>
        <v>11982.6</v>
      </c>
      <c r="AD29" s="27">
        <f t="shared" si="20"/>
        <v>30338.280000000002</v>
      </c>
      <c r="AE29" s="27">
        <f t="shared" si="20"/>
        <v>17818.92</v>
      </c>
      <c r="AF29" s="27">
        <f t="shared" si="20"/>
        <v>26520.48</v>
      </c>
      <c r="AG29" s="27">
        <f t="shared" si="20"/>
        <v>21742.56</v>
      </c>
      <c r="AH29" s="11"/>
      <c r="AI29" s="34">
        <f>SUM(AI30:AI35)</f>
        <v>1.47</v>
      </c>
      <c r="AJ29" s="27">
        <f>SUM(AJ30:AJ35)</f>
        <v>8934.66</v>
      </c>
      <c r="AK29" s="27">
        <f>SUM(AK30:AK35)</f>
        <v>10307.052</v>
      </c>
      <c r="CK29" s="1"/>
      <c r="CL29" s="1"/>
      <c r="CM29" s="1"/>
      <c r="CN29" s="1"/>
    </row>
    <row r="30" spans="1:92" ht="95.25" customHeight="1">
      <c r="A30" s="64" t="s">
        <v>37</v>
      </c>
      <c r="B30" s="64"/>
      <c r="C30" s="64"/>
      <c r="D30" s="64"/>
      <c r="E30" s="64"/>
      <c r="F30" s="64"/>
      <c r="G30" s="13" t="s">
        <v>57</v>
      </c>
      <c r="H30" s="14">
        <v>11.753978779840848</v>
      </c>
      <c r="I30" s="12">
        <v>1.36</v>
      </c>
      <c r="J30" s="26">
        <f>$I$30*J39*$B$45</f>
        <v>7518.624</v>
      </c>
      <c r="K30" s="26">
        <f>$I$30*K39*$B$45</f>
        <v>8000.064</v>
      </c>
      <c r="L30" s="26">
        <f>$I$30*L39*$B$45</f>
        <v>7787.904</v>
      </c>
      <c r="M30" s="13" t="s">
        <v>57</v>
      </c>
      <c r="N30" s="25">
        <v>11.753978779840848</v>
      </c>
      <c r="O30" s="39">
        <v>1.36</v>
      </c>
      <c r="P30" s="48">
        <f>$V$30*P39*$B$45</f>
        <v>8065.344000000001</v>
      </c>
      <c r="Q30" s="48">
        <f>$V$30*Q39*$B$45</f>
        <v>8166.528</v>
      </c>
      <c r="R30" s="48">
        <f>$V$30*R39*$B$45</f>
        <v>6715.68</v>
      </c>
      <c r="S30" s="48">
        <f>$V$30*S39*$B$45</f>
        <v>6661.8240000000005</v>
      </c>
      <c r="T30" s="48">
        <f>$V$30*T39*$B$45</f>
        <v>19027.488000000005</v>
      </c>
      <c r="U30" s="13" t="s">
        <v>57</v>
      </c>
      <c r="V30" s="39">
        <v>1.36</v>
      </c>
      <c r="W30" s="26">
        <f>$V$30*W39*$B$45</f>
        <v>6728.736000000001</v>
      </c>
      <c r="X30" s="26">
        <f>$V$30*X39*$B$45</f>
        <v>6743.424</v>
      </c>
      <c r="Y30" s="13" t="s">
        <v>57</v>
      </c>
      <c r="Z30" s="25">
        <v>11.753978779840848</v>
      </c>
      <c r="AA30" s="12">
        <v>1.36</v>
      </c>
      <c r="AB30" s="23">
        <f aca="true" t="shared" si="21" ref="AB30:AG30">$AA$30*$B$45*AB39</f>
        <v>12047.424</v>
      </c>
      <c r="AC30" s="23">
        <f t="shared" si="21"/>
        <v>5173.4400000000005</v>
      </c>
      <c r="AD30" s="23">
        <f t="shared" si="21"/>
        <v>13098.432</v>
      </c>
      <c r="AE30" s="23">
        <f t="shared" si="21"/>
        <v>7693.248</v>
      </c>
      <c r="AF30" s="23">
        <f t="shared" si="21"/>
        <v>11450.112000000001</v>
      </c>
      <c r="AG30" s="23">
        <f t="shared" si="21"/>
        <v>9387.264000000001</v>
      </c>
      <c r="AH30" s="13" t="s">
        <v>57</v>
      </c>
      <c r="AI30" s="12">
        <v>0</v>
      </c>
      <c r="AJ30" s="23">
        <f>$AI$30*$B$45*AJ39</f>
        <v>0</v>
      </c>
      <c r="AK30" s="23">
        <f>$AI$30*$B$45*AK39</f>
        <v>0</v>
      </c>
      <c r="CK30" s="1"/>
      <c r="CL30" s="1"/>
      <c r="CM30" s="1"/>
      <c r="CN30" s="1"/>
    </row>
    <row r="31" spans="1:92" ht="54.75" customHeight="1">
      <c r="A31" s="56" t="s">
        <v>38</v>
      </c>
      <c r="B31" s="56"/>
      <c r="C31" s="56"/>
      <c r="D31" s="56"/>
      <c r="E31" s="56"/>
      <c r="F31" s="56"/>
      <c r="G31" s="13" t="s">
        <v>24</v>
      </c>
      <c r="H31" s="14">
        <v>2.2252747252747254</v>
      </c>
      <c r="I31" s="12">
        <v>0.89</v>
      </c>
      <c r="J31" s="26">
        <f>$I$31*J39*$B$45</f>
        <v>4920.276</v>
      </c>
      <c r="K31" s="26">
        <f>$I$31*K39*$B$45</f>
        <v>5235.336</v>
      </c>
      <c r="L31" s="26">
        <f>$I$31*L39*$B$45</f>
        <v>5096.495999999999</v>
      </c>
      <c r="M31" s="13" t="s">
        <v>24</v>
      </c>
      <c r="N31" s="25">
        <v>2.2252747252747254</v>
      </c>
      <c r="O31" s="39">
        <v>0.89</v>
      </c>
      <c r="P31" s="48">
        <f>$V$31*P39*$B$45</f>
        <v>5278.0560000000005</v>
      </c>
      <c r="Q31" s="48">
        <f>$V$31*Q39*$B$45</f>
        <v>5344.272</v>
      </c>
      <c r="R31" s="48">
        <f>$V$31*R39*$B$45</f>
        <v>4394.82</v>
      </c>
      <c r="S31" s="48">
        <f>$V$31*S39*$B$45</f>
        <v>4359.576</v>
      </c>
      <c r="T31" s="48">
        <f>$V$31*T39*$B$45</f>
        <v>12451.812000000002</v>
      </c>
      <c r="U31" s="13" t="s">
        <v>24</v>
      </c>
      <c r="V31" s="39">
        <v>0.89</v>
      </c>
      <c r="W31" s="26">
        <f>$V$31*W39*$B$45</f>
        <v>4403.364</v>
      </c>
      <c r="X31" s="26">
        <f>$V$31*X39*$B$45</f>
        <v>4412.976</v>
      </c>
      <c r="Y31" s="13" t="s">
        <v>24</v>
      </c>
      <c r="Z31" s="25">
        <v>2.2252747252747254</v>
      </c>
      <c r="AA31" s="12">
        <v>0.89</v>
      </c>
      <c r="AB31" s="23">
        <f aca="true" t="shared" si="22" ref="AB31:AG31">$AA$31*$B$45*AB39</f>
        <v>7883.976000000001</v>
      </c>
      <c r="AC31" s="23">
        <f t="shared" si="22"/>
        <v>3385.56</v>
      </c>
      <c r="AD31" s="23">
        <f t="shared" si="22"/>
        <v>8571.768</v>
      </c>
      <c r="AE31" s="23">
        <f t="shared" si="22"/>
        <v>5034.552</v>
      </c>
      <c r="AF31" s="23">
        <f t="shared" si="22"/>
        <v>7493.088</v>
      </c>
      <c r="AG31" s="23">
        <f t="shared" si="22"/>
        <v>6143.136</v>
      </c>
      <c r="AH31" s="13" t="s">
        <v>24</v>
      </c>
      <c r="AI31" s="12">
        <v>0.68</v>
      </c>
      <c r="AJ31" s="23">
        <f>$AI$31*$B$45*AJ39</f>
        <v>4133.04</v>
      </c>
      <c r="AK31" s="23">
        <f>$AI$31*$B$45*AK39</f>
        <v>4767.888</v>
      </c>
      <c r="CK31" s="1"/>
      <c r="CL31" s="1"/>
      <c r="CM31" s="1"/>
      <c r="CN31" s="1"/>
    </row>
    <row r="32" spans="1:92" ht="12.75">
      <c r="A32" s="56" t="s">
        <v>39</v>
      </c>
      <c r="B32" s="56"/>
      <c r="C32" s="56"/>
      <c r="D32" s="56"/>
      <c r="E32" s="56"/>
      <c r="F32" s="56"/>
      <c r="G32" s="9" t="s">
        <v>58</v>
      </c>
      <c r="H32" s="10">
        <v>0.8379120879120879</v>
      </c>
      <c r="I32" s="12">
        <v>0.58</v>
      </c>
      <c r="J32" s="26">
        <f>$I$32*J39*$B$45</f>
        <v>3206.4719999999998</v>
      </c>
      <c r="K32" s="26">
        <f>$I$32*K39*$B$45</f>
        <v>3411.7919999999995</v>
      </c>
      <c r="L32" s="26">
        <f>$I$32*L39*$B$45</f>
        <v>3321.3119999999994</v>
      </c>
      <c r="M32" s="9" t="s">
        <v>58</v>
      </c>
      <c r="N32" s="22">
        <v>0.8379120879120879</v>
      </c>
      <c r="O32" s="39">
        <v>0.58</v>
      </c>
      <c r="P32" s="42">
        <f>$V$32*P39*$B$45</f>
        <v>3439.6319999999996</v>
      </c>
      <c r="Q32" s="42">
        <f>$V$32*Q39*$B$45</f>
        <v>3482.7839999999997</v>
      </c>
      <c r="R32" s="42">
        <f>$V$32*R39*$B$45</f>
        <v>2864.04</v>
      </c>
      <c r="S32" s="42">
        <f>$V$32*S39*$B$45</f>
        <v>2841.0719999999997</v>
      </c>
      <c r="T32" s="42">
        <f>$V$32*T39*$B$45</f>
        <v>8114.664</v>
      </c>
      <c r="U32" s="9" t="s">
        <v>58</v>
      </c>
      <c r="V32" s="39">
        <v>0.58</v>
      </c>
      <c r="W32" s="26">
        <f>$V$32*W39*$B$45</f>
        <v>2869.6079999999997</v>
      </c>
      <c r="X32" s="26">
        <f>$V$32*X39*$B$45</f>
        <v>2875.872</v>
      </c>
      <c r="Y32" s="9" t="s">
        <v>58</v>
      </c>
      <c r="Z32" s="22">
        <v>0.8379120879120879</v>
      </c>
      <c r="AA32" s="12">
        <v>0.58</v>
      </c>
      <c r="AB32" s="23">
        <f aca="true" t="shared" si="23" ref="AB32:AG32">$AA$32*$B$45*AB39</f>
        <v>5137.871999999999</v>
      </c>
      <c r="AC32" s="23">
        <f t="shared" si="23"/>
        <v>2206.3199999999997</v>
      </c>
      <c r="AD32" s="23">
        <f t="shared" si="23"/>
        <v>5586.096</v>
      </c>
      <c r="AE32" s="23">
        <f t="shared" si="23"/>
        <v>3280.9439999999995</v>
      </c>
      <c r="AF32" s="23">
        <f t="shared" si="23"/>
        <v>4883.1359999999995</v>
      </c>
      <c r="AG32" s="23">
        <f t="shared" si="23"/>
        <v>4003.392</v>
      </c>
      <c r="AH32" s="9" t="s">
        <v>58</v>
      </c>
      <c r="AI32" s="12">
        <v>0.47</v>
      </c>
      <c r="AJ32" s="23">
        <f>$AI$32*$B$45*AJ39</f>
        <v>2856.66</v>
      </c>
      <c r="AK32" s="23">
        <f>$AI$32*$B$45*AK39</f>
        <v>3295.4519999999998</v>
      </c>
      <c r="CK32" s="1"/>
      <c r="CL32" s="1"/>
      <c r="CM32" s="1"/>
      <c r="CN32" s="1"/>
    </row>
    <row r="33" spans="1:92" ht="12.75">
      <c r="A33" s="56" t="s">
        <v>44</v>
      </c>
      <c r="B33" s="56"/>
      <c r="C33" s="56"/>
      <c r="D33" s="56"/>
      <c r="E33" s="56"/>
      <c r="F33" s="56"/>
      <c r="G33" s="9" t="s">
        <v>56</v>
      </c>
      <c r="H33" s="10">
        <v>0.8379120879120879</v>
      </c>
      <c r="I33" s="12">
        <v>0.32</v>
      </c>
      <c r="J33" s="26">
        <f>$I$33*J39*$B$45</f>
        <v>1769.0880000000002</v>
      </c>
      <c r="K33" s="26">
        <f>$I$33*K39*$B$45</f>
        <v>1882.368</v>
      </c>
      <c r="L33" s="26">
        <f>$I$33*L39*$B$45</f>
        <v>1832.448</v>
      </c>
      <c r="M33" s="9" t="s">
        <v>56</v>
      </c>
      <c r="N33" s="22">
        <v>0.8379120879120879</v>
      </c>
      <c r="O33" s="39">
        <v>0.32</v>
      </c>
      <c r="P33" s="42">
        <f>$V$33*P39*$B$45</f>
        <v>1897.728</v>
      </c>
      <c r="Q33" s="42">
        <f>$V$33*Q39*$B$45</f>
        <v>1921.5359999999998</v>
      </c>
      <c r="R33" s="42">
        <f>$V$33*R39*$B$45</f>
        <v>1580.16</v>
      </c>
      <c r="S33" s="42">
        <f>$V$33*S39*$B$45</f>
        <v>1567.4879999999998</v>
      </c>
      <c r="T33" s="42">
        <f>$V$33*T39*$B$45</f>
        <v>4477.0560000000005</v>
      </c>
      <c r="U33" s="9" t="s">
        <v>56</v>
      </c>
      <c r="V33" s="39">
        <v>0.32</v>
      </c>
      <c r="W33" s="26">
        <f>$V$33*W39*$B$45</f>
        <v>1583.232</v>
      </c>
      <c r="X33" s="26">
        <f>$V$33*X39*$B$45</f>
        <v>1586.6879999999999</v>
      </c>
      <c r="Y33" s="9" t="s">
        <v>56</v>
      </c>
      <c r="Z33" s="22">
        <v>0.8379120879120879</v>
      </c>
      <c r="AA33" s="12">
        <v>0.32</v>
      </c>
      <c r="AB33" s="23">
        <f aca="true" t="shared" si="24" ref="AB33:AG33">$AA$33*$B$45*AB39</f>
        <v>2834.688</v>
      </c>
      <c r="AC33" s="23">
        <f t="shared" si="24"/>
        <v>1217.28</v>
      </c>
      <c r="AD33" s="23">
        <f t="shared" si="24"/>
        <v>3081.984</v>
      </c>
      <c r="AE33" s="23">
        <f t="shared" si="24"/>
        <v>1810.176</v>
      </c>
      <c r="AF33" s="23">
        <f t="shared" si="24"/>
        <v>2694.144</v>
      </c>
      <c r="AG33" s="23">
        <f t="shared" si="24"/>
        <v>2208.768</v>
      </c>
      <c r="AH33" s="9" t="s">
        <v>56</v>
      </c>
      <c r="AI33" s="12">
        <v>0.32</v>
      </c>
      <c r="AJ33" s="23">
        <f>$AI$33*$B$45*AJ39</f>
        <v>1944.96</v>
      </c>
      <c r="AK33" s="23">
        <f>$AI$33*$B$45*AK39</f>
        <v>2243.7119999999995</v>
      </c>
      <c r="CK33" s="1"/>
      <c r="CL33" s="1"/>
      <c r="CM33" s="1"/>
      <c r="CN33" s="1"/>
    </row>
    <row r="34" spans="1:92" ht="12.75">
      <c r="A34" s="56" t="s">
        <v>45</v>
      </c>
      <c r="B34" s="56"/>
      <c r="C34" s="56"/>
      <c r="D34" s="56"/>
      <c r="E34" s="56"/>
      <c r="F34" s="56"/>
      <c r="G34" s="9" t="s">
        <v>21</v>
      </c>
      <c r="H34" s="10">
        <v>0.8379120879120879</v>
      </c>
      <c r="I34" s="12">
        <v>0</v>
      </c>
      <c r="J34" s="26">
        <f>$I$34*J39*$B$45</f>
        <v>0</v>
      </c>
      <c r="K34" s="26">
        <f>$I$34*K39*$B$45</f>
        <v>0</v>
      </c>
      <c r="L34" s="26">
        <f>$I$34*L39*$B$45</f>
        <v>0</v>
      </c>
      <c r="M34" s="9" t="s">
        <v>21</v>
      </c>
      <c r="N34" s="22">
        <v>0.8379120879120879</v>
      </c>
      <c r="O34" s="39">
        <v>0</v>
      </c>
      <c r="P34" s="42">
        <f>$V$34*P39*$B$45</f>
        <v>0</v>
      </c>
      <c r="Q34" s="42">
        <f>$V$34*Q39*$B$45</f>
        <v>0</v>
      </c>
      <c r="R34" s="42">
        <f>$V$34*R39*$B$45</f>
        <v>0</v>
      </c>
      <c r="S34" s="42">
        <f>$V$34*S39*$B$45</f>
        <v>0</v>
      </c>
      <c r="T34" s="42">
        <f>$V$34*T39*$B$45</f>
        <v>0</v>
      </c>
      <c r="U34" s="9" t="s">
        <v>21</v>
      </c>
      <c r="V34" s="39">
        <v>0</v>
      </c>
      <c r="W34" s="26">
        <f>$V$34*W39*$B$45</f>
        <v>0</v>
      </c>
      <c r="X34" s="26">
        <f>$V$34*X39*$B$45</f>
        <v>0</v>
      </c>
      <c r="Y34" s="9" t="s">
        <v>21</v>
      </c>
      <c r="Z34" s="22">
        <v>0.8379120879120879</v>
      </c>
      <c r="AA34" s="12">
        <v>0</v>
      </c>
      <c r="AB34" s="23">
        <f aca="true" t="shared" si="25" ref="AB34:AG34">$AA$34*$B$45*AB39</f>
        <v>0</v>
      </c>
      <c r="AC34" s="23">
        <f t="shared" si="25"/>
        <v>0</v>
      </c>
      <c r="AD34" s="23">
        <f t="shared" si="25"/>
        <v>0</v>
      </c>
      <c r="AE34" s="23">
        <f t="shared" si="25"/>
        <v>0</v>
      </c>
      <c r="AF34" s="23">
        <f t="shared" si="25"/>
        <v>0</v>
      </c>
      <c r="AG34" s="23">
        <f t="shared" si="25"/>
        <v>0</v>
      </c>
      <c r="AH34" s="9" t="s">
        <v>21</v>
      </c>
      <c r="AI34" s="12">
        <v>0</v>
      </c>
      <c r="AJ34" s="23">
        <f>$AA$34*$B$45*AJ39</f>
        <v>0</v>
      </c>
      <c r="AK34" s="23">
        <f>$AA$34*$B$45*AK39</f>
        <v>0</v>
      </c>
      <c r="CK34" s="1"/>
      <c r="CL34" s="1"/>
      <c r="CM34" s="1"/>
      <c r="CN34" s="1"/>
    </row>
    <row r="35" spans="1:92" ht="12.75">
      <c r="A35" s="56" t="s">
        <v>46</v>
      </c>
      <c r="B35" s="56"/>
      <c r="C35" s="56"/>
      <c r="D35" s="56"/>
      <c r="E35" s="56"/>
      <c r="F35" s="56"/>
      <c r="G35" s="9" t="s">
        <v>21</v>
      </c>
      <c r="H35" s="10">
        <v>0.8379120879120879</v>
      </c>
      <c r="I35" s="12">
        <v>0</v>
      </c>
      <c r="J35" s="26">
        <f>$I$35*J39*$B$45</f>
        <v>0</v>
      </c>
      <c r="K35" s="26">
        <f>$I$35*K39*$B$45</f>
        <v>0</v>
      </c>
      <c r="L35" s="26">
        <f>$I$35*L39*$B$45</f>
        <v>0</v>
      </c>
      <c r="M35" s="9" t="s">
        <v>21</v>
      </c>
      <c r="N35" s="22">
        <v>0.8379120879120879</v>
      </c>
      <c r="O35" s="39">
        <v>0</v>
      </c>
      <c r="P35" s="42">
        <f>$V$35*P39*$B$45</f>
        <v>0</v>
      </c>
      <c r="Q35" s="42">
        <f>$V$35*Q39*$B$45</f>
        <v>0</v>
      </c>
      <c r="R35" s="42">
        <f>$V$35*R39*$B$45</f>
        <v>0</v>
      </c>
      <c r="S35" s="42">
        <f>$V$35*S39*$B$45</f>
        <v>0</v>
      </c>
      <c r="T35" s="42">
        <f>$V$35*T39*$B$45</f>
        <v>0</v>
      </c>
      <c r="U35" s="9" t="s">
        <v>21</v>
      </c>
      <c r="V35" s="39">
        <v>0</v>
      </c>
      <c r="W35" s="26">
        <f>$V$35*W39*$B$45</f>
        <v>0</v>
      </c>
      <c r="X35" s="26">
        <f>$V$35*X39*$B$45</f>
        <v>0</v>
      </c>
      <c r="Y35" s="9" t="s">
        <v>21</v>
      </c>
      <c r="Z35" s="22">
        <v>0.8379120879120879</v>
      </c>
      <c r="AA35" s="12">
        <v>0</v>
      </c>
      <c r="AB35" s="23">
        <f aca="true" t="shared" si="26" ref="AB35:AG35">$AA$35*$B$45*AB39</f>
        <v>0</v>
      </c>
      <c r="AC35" s="23">
        <f t="shared" si="26"/>
        <v>0</v>
      </c>
      <c r="AD35" s="23">
        <f t="shared" si="26"/>
        <v>0</v>
      </c>
      <c r="AE35" s="23">
        <f t="shared" si="26"/>
        <v>0</v>
      </c>
      <c r="AF35" s="23">
        <f t="shared" si="26"/>
        <v>0</v>
      </c>
      <c r="AG35" s="23">
        <f t="shared" si="26"/>
        <v>0</v>
      </c>
      <c r="AH35" s="9" t="s">
        <v>21</v>
      </c>
      <c r="AI35" s="12">
        <v>0</v>
      </c>
      <c r="AJ35" s="23">
        <f>$AA$35*$B$45*AJ39</f>
        <v>0</v>
      </c>
      <c r="AK35" s="23">
        <f>$AA$35*$B$45*AK39</f>
        <v>0</v>
      </c>
      <c r="CK35" s="1"/>
      <c r="CL35" s="1"/>
      <c r="CM35" s="1"/>
      <c r="CN35" s="1"/>
    </row>
    <row r="36" spans="1:92" ht="12.75">
      <c r="A36" s="61" t="s">
        <v>40</v>
      </c>
      <c r="B36" s="61"/>
      <c r="C36" s="61"/>
      <c r="D36" s="61"/>
      <c r="E36" s="61"/>
      <c r="F36" s="61"/>
      <c r="G36" s="11"/>
      <c r="H36" s="6">
        <f>SUM(H38:H40)</f>
        <v>114.22570239999999</v>
      </c>
      <c r="I36" s="34">
        <v>0</v>
      </c>
      <c r="J36" s="27">
        <v>0</v>
      </c>
      <c r="K36" s="27">
        <v>0</v>
      </c>
      <c r="L36" s="27">
        <v>0</v>
      </c>
      <c r="M36" s="11"/>
      <c r="N36" s="24">
        <f>SUM(N38:N40)</f>
        <v>114.22570239999999</v>
      </c>
      <c r="O36" s="40">
        <v>0.62</v>
      </c>
      <c r="P36" s="47">
        <f>$O$36*P39*$B$45</f>
        <v>3676.848</v>
      </c>
      <c r="Q36" s="47">
        <f>$O$36*Q39*$B$45</f>
        <v>3722.9759999999997</v>
      </c>
      <c r="R36" s="47">
        <f>$O$36*R39*$B$45</f>
        <v>3061.56</v>
      </c>
      <c r="S36" s="47">
        <f>$O$36*S39*$B$45</f>
        <v>3037.008</v>
      </c>
      <c r="T36" s="47">
        <f>$O$36*T39*$B$45</f>
        <v>8674.296</v>
      </c>
      <c r="U36" s="11"/>
      <c r="V36" s="40">
        <v>0</v>
      </c>
      <c r="W36" s="27">
        <f>$V$36*W39*$B$45</f>
        <v>0</v>
      </c>
      <c r="X36" s="27">
        <f>$V$36*X39*$B$45</f>
        <v>0</v>
      </c>
      <c r="Y36" s="11"/>
      <c r="Z36" s="24">
        <f>SUM(Z38:Z40)</f>
        <v>114.22570239999999</v>
      </c>
      <c r="AA36" s="34">
        <v>0.62</v>
      </c>
      <c r="AB36" s="23">
        <f>$AA$36*$B$45*AB39</f>
        <v>5492.208</v>
      </c>
      <c r="AC36" s="23">
        <f>$AA$36*$B$45*AC39</f>
        <v>2358.48</v>
      </c>
      <c r="AD36" s="23">
        <f>$AA$36*$B$45*AD39</f>
        <v>5971.344</v>
      </c>
      <c r="AE36" s="27">
        <v>0</v>
      </c>
      <c r="AF36" s="27">
        <v>0</v>
      </c>
      <c r="AG36" s="27">
        <v>0</v>
      </c>
      <c r="AH36" s="11"/>
      <c r="AI36" s="34">
        <v>0.62</v>
      </c>
      <c r="AJ36" s="27">
        <f>$AI$36*$B$45*AJ39</f>
        <v>3768.3599999999997</v>
      </c>
      <c r="AK36" s="27">
        <v>0</v>
      </c>
      <c r="CK36" s="1"/>
      <c r="CL36" s="1"/>
      <c r="CM36" s="1"/>
      <c r="CN36" s="1"/>
    </row>
    <row r="37" spans="1:92" ht="12.75">
      <c r="A37" s="67" t="s">
        <v>43</v>
      </c>
      <c r="B37" s="68"/>
      <c r="C37" s="68"/>
      <c r="D37" s="68"/>
      <c r="E37" s="68"/>
      <c r="F37" s="69"/>
      <c r="G37" s="11"/>
      <c r="H37" s="6"/>
      <c r="I37" s="34">
        <v>1.09</v>
      </c>
      <c r="J37" s="27">
        <f>$I$37*J39*$B$45</f>
        <v>6025.956</v>
      </c>
      <c r="K37" s="27">
        <f>$I$37*K39*$B$45</f>
        <v>6411.816</v>
      </c>
      <c r="L37" s="27">
        <f>$I$37*L39*$B$45</f>
        <v>6241.776</v>
      </c>
      <c r="M37" s="11"/>
      <c r="N37" s="24"/>
      <c r="O37" s="40">
        <v>1.15</v>
      </c>
      <c r="P37" s="47">
        <f>$O$37*P39*$B$45</f>
        <v>6819.959999999999</v>
      </c>
      <c r="Q37" s="47">
        <f>$O$37*Q39*$B$45</f>
        <v>6905.519999999999</v>
      </c>
      <c r="R37" s="47">
        <f>$O$37*R39*$B$45</f>
        <v>5678.7</v>
      </c>
      <c r="S37" s="47">
        <f>$O$37*S39*$B$45</f>
        <v>5633.16</v>
      </c>
      <c r="T37" s="47">
        <f>$O$37*T39*$B$45</f>
        <v>16089.420000000002</v>
      </c>
      <c r="U37" s="11"/>
      <c r="V37" s="40">
        <v>1.15</v>
      </c>
      <c r="W37" s="27">
        <f>$V$37*W39*$B$45</f>
        <v>5689.74</v>
      </c>
      <c r="X37" s="27">
        <f>$V$37*X39*$B$45</f>
        <v>5702.16</v>
      </c>
      <c r="Y37" s="11"/>
      <c r="Z37" s="24"/>
      <c r="AA37" s="34">
        <v>1.09</v>
      </c>
      <c r="AB37" s="27">
        <f aca="true" t="shared" si="27" ref="AB37:AG37">$AA$37*$B$45*AB39</f>
        <v>9655.656000000003</v>
      </c>
      <c r="AC37" s="27">
        <f t="shared" si="27"/>
        <v>4146.360000000001</v>
      </c>
      <c r="AD37" s="27">
        <f t="shared" si="27"/>
        <v>10498.008000000002</v>
      </c>
      <c r="AE37" s="27">
        <f t="shared" si="27"/>
        <v>6165.912</v>
      </c>
      <c r="AF37" s="27">
        <f t="shared" si="27"/>
        <v>9176.928000000002</v>
      </c>
      <c r="AG37" s="27">
        <f t="shared" si="27"/>
        <v>7523.616000000002</v>
      </c>
      <c r="AH37" s="11"/>
      <c r="AI37" s="34">
        <v>0.95</v>
      </c>
      <c r="AJ37" s="27">
        <f>$AI$37*$B$45*AJ39</f>
        <v>5774.099999999999</v>
      </c>
      <c r="AK37" s="27">
        <f>$AI$37*$B$45*AK39</f>
        <v>6661.019999999999</v>
      </c>
      <c r="CK37" s="1"/>
      <c r="CL37" s="1"/>
      <c r="CM37" s="1"/>
      <c r="CN37" s="1"/>
    </row>
    <row r="38" spans="1:92" ht="12.75">
      <c r="A38" s="66" t="s">
        <v>25</v>
      </c>
      <c r="B38" s="66"/>
      <c r="C38" s="66"/>
      <c r="D38" s="66"/>
      <c r="E38" s="66"/>
      <c r="F38" s="66"/>
      <c r="G38" s="15"/>
      <c r="H38" s="16">
        <f>H29+H24+H15+H10</f>
        <v>99.99999999999999</v>
      </c>
      <c r="I38" s="35"/>
      <c r="J38" s="21">
        <f>J29+J24+J15+J10+J36+J37</f>
        <v>82317.876</v>
      </c>
      <c r="K38" s="21">
        <f>K29+K24+K15+K10+K36+K37</f>
        <v>87588.936</v>
      </c>
      <c r="L38" s="21">
        <f>L29+L24+L15+L10+L36+L37</f>
        <v>85266.096</v>
      </c>
      <c r="M38" s="15"/>
      <c r="N38" s="29">
        <f>N29+N24+N15+N10</f>
        <v>99.99999999999999</v>
      </c>
      <c r="O38" s="40"/>
      <c r="P38" s="49">
        <f>P29+P24+P15+P10+P36+P37</f>
        <v>89608.34399999998</v>
      </c>
      <c r="Q38" s="49">
        <f>Q29+Q24+Q15+Q10+Q36+Q37</f>
        <v>90732.528</v>
      </c>
      <c r="R38" s="49">
        <f>R29+R24+R15+R10+R36+R37</f>
        <v>74613.18000000001</v>
      </c>
      <c r="S38" s="49">
        <f>S29+S24+S15+S10+S36+S37</f>
        <v>74014.82400000001</v>
      </c>
      <c r="T38" s="49">
        <f>T29+T24+T15+T10+T36+T37</f>
        <v>211400.988</v>
      </c>
      <c r="U38" s="15"/>
      <c r="V38" s="40"/>
      <c r="W38" s="21">
        <f>W29+W24+W15+W10+W36+W37</f>
        <v>71690.724</v>
      </c>
      <c r="X38" s="21">
        <f>X29+X24+X15+X10+X36+X37</f>
        <v>71847.216</v>
      </c>
      <c r="Y38" s="15"/>
      <c r="Z38" s="29">
        <f>Z29+Z24+Z15+Z10</f>
        <v>99.99999999999999</v>
      </c>
      <c r="AA38" s="12"/>
      <c r="AB38" s="21">
        <f>AB29+AB24+AB15+AB10+AB36+AB37</f>
        <v>137393.784</v>
      </c>
      <c r="AC38" s="21">
        <f>AC29+AC24+AC15+AC10+AC36+AC37</f>
        <v>59000.04000000001</v>
      </c>
      <c r="AD38" s="21">
        <f>AD29+AD24+AD15+AD10+AD36+AD37</f>
        <v>149379.912</v>
      </c>
      <c r="AE38" s="21">
        <f>AE29+AE24+AE15+AE10+AE36+AE37</f>
        <v>84229.752</v>
      </c>
      <c r="AF38" s="21">
        <f>AF29+AF24+AF15+AF10+AF36+AF37</f>
        <v>125361.888</v>
      </c>
      <c r="AG38" s="21">
        <f>AG29+AG24+AG15+AG10+AG36+AG37</f>
        <v>102776.736</v>
      </c>
      <c r="AH38" s="15"/>
      <c r="AI38" s="12"/>
      <c r="AJ38" s="21">
        <f>AJ29+AJ24+AJ15+AJ10+AJ36+AJ37</f>
        <v>64426.799999999996</v>
      </c>
      <c r="AK38" s="21">
        <f>AK29+AK24+AK15+AK10+AK36+AK37</f>
        <v>69975.768</v>
      </c>
      <c r="AL38" s="52">
        <v>1731825.4</v>
      </c>
      <c r="AM38" s="1">
        <v>7215.94</v>
      </c>
      <c r="AN38" s="52"/>
      <c r="CK38" s="1"/>
      <c r="CL38" s="1"/>
      <c r="CM38" s="1"/>
      <c r="CN38" s="1"/>
    </row>
    <row r="39" spans="1:92" ht="12.75">
      <c r="A39" s="66" t="s">
        <v>26</v>
      </c>
      <c r="B39" s="66"/>
      <c r="C39" s="66"/>
      <c r="D39" s="66"/>
      <c r="E39" s="66"/>
      <c r="F39" s="66"/>
      <c r="G39" s="15"/>
      <c r="H39" s="15"/>
      <c r="I39" s="36"/>
      <c r="J39" s="21">
        <v>460.7</v>
      </c>
      <c r="K39" s="21">
        <v>490.2</v>
      </c>
      <c r="L39" s="21">
        <v>477.2</v>
      </c>
      <c r="M39" s="15"/>
      <c r="N39" s="28"/>
      <c r="O39" s="41"/>
      <c r="P39" s="50">
        <v>494.2</v>
      </c>
      <c r="Q39" s="50">
        <v>500.4</v>
      </c>
      <c r="R39" s="50">
        <v>411.5</v>
      </c>
      <c r="S39" s="50">
        <v>408.2</v>
      </c>
      <c r="T39" s="50">
        <v>1165.9</v>
      </c>
      <c r="U39" s="15"/>
      <c r="V39" s="41"/>
      <c r="W39" s="21">
        <v>412.3</v>
      </c>
      <c r="X39" s="21">
        <v>413.2</v>
      </c>
      <c r="Y39" s="15"/>
      <c r="Z39" s="28"/>
      <c r="AA39" s="36"/>
      <c r="AB39" s="21">
        <v>738.2</v>
      </c>
      <c r="AC39" s="21">
        <v>317</v>
      </c>
      <c r="AD39" s="21">
        <v>802.6</v>
      </c>
      <c r="AE39" s="21">
        <v>471.4</v>
      </c>
      <c r="AF39" s="21">
        <v>701.6</v>
      </c>
      <c r="AG39" s="21">
        <v>575.2</v>
      </c>
      <c r="AH39" s="15"/>
      <c r="AI39" s="36"/>
      <c r="AJ39" s="21">
        <v>506.5</v>
      </c>
      <c r="AK39" s="21">
        <v>584.3</v>
      </c>
      <c r="CK39" s="1"/>
      <c r="CL39" s="1"/>
      <c r="CM39" s="1"/>
      <c r="CN39" s="1"/>
    </row>
    <row r="40" spans="1:37" s="17" customFormat="1" ht="25.5" customHeight="1">
      <c r="A40" s="65" t="s">
        <v>47</v>
      </c>
      <c r="B40" s="65"/>
      <c r="C40" s="65"/>
      <c r="D40" s="65"/>
      <c r="E40" s="65"/>
      <c r="F40" s="65"/>
      <c r="G40" s="4"/>
      <c r="H40" s="4">
        <f>7.28*1.416*1.2*1.15</f>
        <v>14.225702399999998</v>
      </c>
      <c r="I40" s="37">
        <f>I15+I24+I29+I36+I37</f>
        <v>14.89</v>
      </c>
      <c r="J40" s="30">
        <f>J38/12/J39</f>
        <v>14.89</v>
      </c>
      <c r="K40" s="30">
        <f>K38/12/K39</f>
        <v>14.89</v>
      </c>
      <c r="L40" s="30">
        <f>L38/12/L39</f>
        <v>14.890000000000002</v>
      </c>
      <c r="M40" s="4"/>
      <c r="N40" s="30">
        <f>7.28*1.416*1.2*1.15</f>
        <v>14.225702399999998</v>
      </c>
      <c r="O40" s="37">
        <f>O15+O24+O29+O36+O37</f>
        <v>15.110000000000001</v>
      </c>
      <c r="P40" s="51">
        <f>P38/12/P39</f>
        <v>15.109999999999998</v>
      </c>
      <c r="Q40" s="51">
        <f>Q38/12/Q39</f>
        <v>15.110000000000003</v>
      </c>
      <c r="R40" s="51">
        <f>R38/12/R39</f>
        <v>15.110000000000001</v>
      </c>
      <c r="S40" s="51">
        <f>S38/12/S39</f>
        <v>15.110000000000003</v>
      </c>
      <c r="T40" s="51">
        <f>T38/12/T39</f>
        <v>15.11</v>
      </c>
      <c r="U40" s="4"/>
      <c r="V40" s="37">
        <f>V15+V24+V29+V36+V37</f>
        <v>14.490000000000002</v>
      </c>
      <c r="W40" s="30">
        <f>W38/12/W39</f>
        <v>14.489999999999998</v>
      </c>
      <c r="X40" s="30">
        <f>X38/12/X39</f>
        <v>14.49</v>
      </c>
      <c r="Y40" s="4"/>
      <c r="Z40" s="30">
        <f>7.28*1.416*1.2*1.15</f>
        <v>14.225702399999998</v>
      </c>
      <c r="AA40" s="37">
        <f>AA15+AA24+AA29+AA36+AA37</f>
        <v>15.51</v>
      </c>
      <c r="AB40" s="30">
        <f>AB38/12/AB39</f>
        <v>15.510000000000002</v>
      </c>
      <c r="AC40" s="30">
        <f>AC38/12/AC39</f>
        <v>15.510000000000003</v>
      </c>
      <c r="AD40" s="30">
        <f>AD38/12/AD39</f>
        <v>15.510000000000002</v>
      </c>
      <c r="AE40" s="30">
        <f>AE38/12/AE39</f>
        <v>14.89</v>
      </c>
      <c r="AF40" s="30">
        <f>AF38/12/AF39</f>
        <v>14.89</v>
      </c>
      <c r="AG40" s="30">
        <f>AG38/12/AG39</f>
        <v>14.89</v>
      </c>
      <c r="AH40" s="4"/>
      <c r="AI40" s="37">
        <f>AI15+AI24+AI29+AI36+AI37</f>
        <v>10.6</v>
      </c>
      <c r="AJ40" s="30">
        <f>AJ38/12/AJ39</f>
        <v>10.6</v>
      </c>
      <c r="AK40" s="30">
        <f>AK38/12/AK39</f>
        <v>9.98</v>
      </c>
    </row>
    <row r="42" ht="12.75" customHeight="1" hidden="1"/>
    <row r="43" spans="6:7" ht="12.75">
      <c r="F43" s="45"/>
      <c r="G43" s="45"/>
    </row>
    <row r="44" spans="6:7" ht="12.75">
      <c r="F44" s="45"/>
      <c r="G44" s="45"/>
    </row>
    <row r="45" spans="1:7" ht="12.75">
      <c r="A45" s="1" t="s">
        <v>41</v>
      </c>
      <c r="B45" s="1">
        <v>12</v>
      </c>
      <c r="F45" s="45"/>
      <c r="G45" s="45"/>
    </row>
    <row r="46" spans="6:7" ht="12.75">
      <c r="F46" s="45"/>
      <c r="G46" s="45"/>
    </row>
    <row r="47" spans="6:7" ht="12.75">
      <c r="F47" s="45"/>
      <c r="G47" s="45"/>
    </row>
    <row r="48" spans="6:7" ht="12.75">
      <c r="F48" s="45"/>
      <c r="G48" s="45"/>
    </row>
    <row r="49" spans="6:7" ht="12.75">
      <c r="F49" s="45"/>
      <c r="G49" s="45"/>
    </row>
    <row r="50" spans="6:7" ht="12.75">
      <c r="F50" s="45"/>
      <c r="G50" s="45"/>
    </row>
    <row r="51" spans="6:7" ht="12.75">
      <c r="F51" s="45"/>
      <c r="G51" s="45"/>
    </row>
    <row r="52" spans="6:7" ht="12.75">
      <c r="F52" s="45"/>
      <c r="G52" s="45"/>
    </row>
    <row r="53" spans="6:7" ht="12.75">
      <c r="F53" s="45"/>
      <c r="G53" s="45"/>
    </row>
    <row r="54" spans="6:7" ht="12.75">
      <c r="F54" s="45"/>
      <c r="G54" s="45"/>
    </row>
    <row r="55" spans="6:7" ht="12.75">
      <c r="F55" s="45"/>
      <c r="G55" s="45"/>
    </row>
    <row r="56" spans="6:7" ht="12.75">
      <c r="F56" s="45"/>
      <c r="G56" s="45"/>
    </row>
    <row r="57" spans="6:7" ht="12.75">
      <c r="F57" s="45"/>
      <c r="G57" s="45"/>
    </row>
    <row r="58" spans="6:7" ht="12.75">
      <c r="F58" s="45"/>
      <c r="G58" s="45"/>
    </row>
    <row r="59" spans="6:7" ht="12.75">
      <c r="F59" s="45"/>
      <c r="G59" s="45"/>
    </row>
    <row r="60" spans="6:7" ht="12.75">
      <c r="F60" s="45"/>
      <c r="G60" s="45"/>
    </row>
    <row r="61" spans="6:7" ht="12.75">
      <c r="F61" s="45"/>
      <c r="G61" s="45"/>
    </row>
    <row r="62" spans="6:7" ht="12.75">
      <c r="F62" s="45"/>
      <c r="G62" s="45"/>
    </row>
    <row r="63" spans="6:7" ht="12.75">
      <c r="F63" s="45"/>
      <c r="G63" s="45"/>
    </row>
    <row r="64" spans="6:7" ht="12.75">
      <c r="F64" s="45"/>
      <c r="G64" s="45"/>
    </row>
    <row r="65" spans="6:7" ht="12.75">
      <c r="F65" s="45"/>
      <c r="G65" s="45"/>
    </row>
    <row r="66" spans="6:7" ht="12.75">
      <c r="F66" s="45"/>
      <c r="G66" s="45"/>
    </row>
    <row r="67" spans="6:7" ht="12.75">
      <c r="F67" s="45"/>
      <c r="G67" s="45"/>
    </row>
    <row r="68" spans="6:7" ht="12.75">
      <c r="F68" s="45"/>
      <c r="G68" s="45"/>
    </row>
    <row r="69" spans="6:7" ht="12.75">
      <c r="F69" s="45"/>
      <c r="G69" s="45"/>
    </row>
    <row r="70" spans="6:7" ht="12.75">
      <c r="F70" s="45"/>
      <c r="G70" s="45"/>
    </row>
  </sheetData>
  <sheetProtection/>
  <mergeCells count="42">
    <mergeCell ref="A28:F28"/>
    <mergeCell ref="A29:F29"/>
    <mergeCell ref="A35:F35"/>
    <mergeCell ref="A33:F33"/>
    <mergeCell ref="A34:F34"/>
    <mergeCell ref="G8:L8"/>
    <mergeCell ref="A18:F18"/>
    <mergeCell ref="A19:F19"/>
    <mergeCell ref="A16:F16"/>
    <mergeCell ref="A11:F11"/>
    <mergeCell ref="A40:F40"/>
    <mergeCell ref="A30:F30"/>
    <mergeCell ref="A31:F31"/>
    <mergeCell ref="A32:F32"/>
    <mergeCell ref="A38:F38"/>
    <mergeCell ref="A36:F36"/>
    <mergeCell ref="A39:F39"/>
    <mergeCell ref="A37:F37"/>
    <mergeCell ref="A13:F13"/>
    <mergeCell ref="A25:F25"/>
    <mergeCell ref="A27:F27"/>
    <mergeCell ref="A26:F26"/>
    <mergeCell ref="A15:F15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H8:AK8"/>
    <mergeCell ref="Y8:AG8"/>
    <mergeCell ref="M8:T8"/>
    <mergeCell ref="U8:X8"/>
    <mergeCell ref="A12:F12"/>
    <mergeCell ref="G7:AG7"/>
    <mergeCell ref="A7:F9"/>
    <mergeCell ref="A10:F1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2014-11-25T11:15:16Z</cp:lastPrinted>
  <dcterms:created xsi:type="dcterms:W3CDTF">2014-04-14T06:00:53Z</dcterms:created>
  <dcterms:modified xsi:type="dcterms:W3CDTF">2014-11-25T11:15:58Z</dcterms:modified>
  <cp:category/>
  <cp:version/>
  <cp:contentType/>
  <cp:contentStatus/>
</cp:coreProperties>
</file>